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jpalomin\Desktop\HECTOR_\FIGEM 2023\cargar en SINIM\"/>
    </mc:Choice>
  </mc:AlternateContent>
  <bookViews>
    <workbookView xWindow="0" yWindow="0" windowWidth="23040" windowHeight="9192" tabRatio="529"/>
  </bookViews>
  <sheets>
    <sheet name="FIGEM2023" sheetId="42" r:id="rId1"/>
    <sheet name="Para Resol" sheetId="54" state="hidden" r:id="rId2"/>
    <sheet name="Previsional" sheetId="2" r:id="rId3"/>
    <sheet name="Patentes" sheetId="3" r:id="rId4"/>
    <sheet name="I G" sheetId="12" r:id="rId5"/>
    <sheet name="CGR" sheetId="5" r:id="rId6"/>
    <sheet name="TM" sheetId="6" r:id="rId7"/>
    <sheet name="IRPi" sheetId="31" r:id="rId8"/>
    <sheet name="R E I" sheetId="53" r:id="rId9"/>
  </sheets>
  <definedNames>
    <definedName name="_xlnm._FilterDatabase" localSheetId="5" hidden="1">CGR!#REF!</definedName>
    <definedName name="_xlnm._FilterDatabase" localSheetId="0" hidden="1">FIGEM2023!#REF!</definedName>
    <definedName name="_xlnm._FilterDatabase" localSheetId="4" hidden="1">'I G'!$A$5:$F$350</definedName>
    <definedName name="_xlnm._FilterDatabase" localSheetId="7" hidden="1">IRPi!$I$5:$M$5</definedName>
    <definedName name="_xlnm._FilterDatabase" localSheetId="1" hidden="1">'Para Resol'!$A$1:$F$1</definedName>
    <definedName name="_xlnm._FilterDatabase" localSheetId="3" hidden="1">Patentes!$J$5:$O$350</definedName>
    <definedName name="_xlnm._FilterDatabase" localSheetId="2" hidden="1">Previsional!$A$2:$H$348</definedName>
    <definedName name="_xlnm._FilterDatabase" localSheetId="8" hidden="1">'R E I'!$I$3:$J$3</definedName>
    <definedName name="_xlnm._FilterDatabase" localSheetId="6" hidden="1">TM!#REF!</definedName>
    <definedName name="_xlnm.Print_Area" localSheetId="0">FIGEM2023!$L$11:$P$15</definedName>
    <definedName name="listacom">#REF!</definedName>
  </definedNames>
  <calcPr calcId="162913"/>
</workbook>
</file>

<file path=xl/calcChain.xml><?xml version="1.0" encoding="utf-8"?>
<calcChain xmlns="http://schemas.openxmlformats.org/spreadsheetml/2006/main">
  <c r="E176" i="54" l="1"/>
  <c r="E344" i="12" l="1"/>
  <c r="E329" i="12"/>
  <c r="E311" i="12"/>
  <c r="E303" i="12"/>
  <c r="E299" i="12"/>
  <c r="E295" i="12"/>
  <c r="E288" i="12"/>
  <c r="E283" i="12"/>
  <c r="E275" i="12"/>
  <c r="E272" i="12"/>
  <c r="E271" i="12"/>
  <c r="E267" i="12"/>
  <c r="E263" i="12"/>
  <c r="E261" i="12"/>
  <c r="E249" i="12"/>
  <c r="E243" i="12"/>
  <c r="E240" i="12"/>
  <c r="E235" i="12"/>
  <c r="E209" i="12"/>
  <c r="E193" i="12"/>
  <c r="E178" i="12"/>
  <c r="E170" i="12"/>
  <c r="E157" i="12"/>
  <c r="E154" i="12"/>
  <c r="E153" i="12"/>
  <c r="E137" i="12"/>
  <c r="E133" i="12"/>
  <c r="E129" i="12"/>
  <c r="E128" i="12"/>
  <c r="E125" i="12"/>
  <c r="E121" i="12"/>
  <c r="E114" i="12"/>
  <c r="E113" i="12"/>
  <c r="E109" i="12"/>
  <c r="E106" i="12"/>
  <c r="E105" i="12"/>
  <c r="E98" i="12"/>
  <c r="E93" i="12"/>
  <c r="E90" i="12"/>
  <c r="E72" i="12"/>
  <c r="E69" i="12"/>
  <c r="E64" i="12"/>
  <c r="E61" i="12"/>
  <c r="E41" i="12"/>
  <c r="E33" i="12"/>
  <c r="E32" i="12"/>
  <c r="E17" i="12"/>
  <c r="E13" i="12"/>
  <c r="F347" i="2"/>
  <c r="G344" i="2"/>
  <c r="F335" i="2"/>
  <c r="G328" i="2"/>
  <c r="D181" i="42" s="1"/>
  <c r="F323" i="2"/>
  <c r="G308" i="2"/>
  <c r="D187" i="42" s="1"/>
  <c r="G300" i="2"/>
  <c r="D236" i="42" s="1"/>
  <c r="F293" i="2"/>
  <c r="F291" i="2"/>
  <c r="G284" i="2"/>
  <c r="D70" i="42" s="1"/>
  <c r="G279" i="2"/>
  <c r="D69" i="42" s="1"/>
  <c r="F269" i="2"/>
  <c r="F267" i="2"/>
  <c r="G252" i="2"/>
  <c r="D205" i="42" s="1"/>
  <c r="F235" i="2"/>
  <c r="G206" i="2"/>
  <c r="D143" i="42" s="1"/>
  <c r="G200" i="2"/>
  <c r="G192" i="2"/>
  <c r="G184" i="2"/>
  <c r="D154" i="42" s="1"/>
  <c r="G182" i="2"/>
  <c r="D346" i="42" s="1"/>
  <c r="G168" i="2"/>
  <c r="D127" i="42" s="1"/>
  <c r="G160" i="2"/>
  <c r="G158" i="2"/>
  <c r="D151" i="42" s="1"/>
  <c r="G150" i="2"/>
  <c r="D84" i="42" s="1"/>
  <c r="G142" i="2"/>
  <c r="D364" i="42" s="1"/>
  <c r="G136" i="2"/>
  <c r="D141" i="42" s="1"/>
  <c r="G134" i="2"/>
  <c r="D207" i="42" s="1"/>
  <c r="G126" i="2"/>
  <c r="D289" i="42" s="1"/>
  <c r="G118" i="2"/>
  <c r="D279" i="42" s="1"/>
  <c r="F107" i="2"/>
  <c r="G102" i="2"/>
  <c r="D307" i="42" s="1"/>
  <c r="F83" i="2"/>
  <c r="G80" i="2"/>
  <c r="D55" i="42" s="1"/>
  <c r="F75" i="2"/>
  <c r="F59" i="2"/>
  <c r="G56" i="2"/>
  <c r="D232" i="42" s="1"/>
  <c r="F51" i="2"/>
  <c r="G46" i="2"/>
  <c r="D313" i="42" s="1"/>
  <c r="G40" i="2"/>
  <c r="D305" i="42" s="1"/>
  <c r="F35" i="2"/>
  <c r="F27" i="2"/>
  <c r="G24" i="2"/>
  <c r="D124" i="42" s="1"/>
  <c r="G8" i="2"/>
  <c r="D308" i="42" s="1"/>
  <c r="G3" i="2"/>
  <c r="D95" i="42" s="1"/>
  <c r="D273" i="42"/>
  <c r="D303" i="42"/>
  <c r="D152" i="42"/>
  <c r="D131" i="42"/>
  <c r="J24" i="42"/>
  <c r="I24" i="42"/>
  <c r="H24" i="42"/>
  <c r="G24" i="42"/>
  <c r="F24" i="42"/>
  <c r="E24" i="42"/>
  <c r="D24" i="42"/>
  <c r="K13" i="42"/>
  <c r="K12" i="42"/>
  <c r="D8" i="42"/>
  <c r="D7" i="42"/>
  <c r="D6" i="42"/>
  <c r="D5" i="42"/>
  <c r="D4" i="42"/>
  <c r="F350" i="31"/>
  <c r="G350" i="31" s="1"/>
  <c r="I263" i="42" s="1"/>
  <c r="F349" i="31"/>
  <c r="G349" i="31" s="1"/>
  <c r="I271" i="42" s="1"/>
  <c r="F346" i="31"/>
  <c r="G346" i="31" s="1"/>
  <c r="I117" i="42" s="1"/>
  <c r="F345" i="31"/>
  <c r="G345" i="31" s="1"/>
  <c r="I359" i="42" s="1"/>
  <c r="F342" i="31"/>
  <c r="G342" i="31" s="1"/>
  <c r="I311" i="42" s="1"/>
  <c r="F341" i="31"/>
  <c r="G341" i="31" s="1"/>
  <c r="I304" i="42" s="1"/>
  <c r="F338" i="31"/>
  <c r="G338" i="31" s="1"/>
  <c r="I148" i="42" s="1"/>
  <c r="F337" i="31"/>
  <c r="G337" i="31" s="1"/>
  <c r="I366" i="42" s="1"/>
  <c r="F334" i="31"/>
  <c r="F333" i="31"/>
  <c r="G333" i="31" s="1"/>
  <c r="I298" i="42" s="1"/>
  <c r="F330" i="31"/>
  <c r="G330" i="31" s="1"/>
  <c r="I85" i="42" s="1"/>
  <c r="F329" i="31"/>
  <c r="G329" i="31" s="1"/>
  <c r="I290" i="42" s="1"/>
  <c r="F326" i="31"/>
  <c r="G326" i="31" s="1"/>
  <c r="I97" i="42" s="1"/>
  <c r="F325" i="31"/>
  <c r="G325" i="31" s="1"/>
  <c r="I146" i="42" s="1"/>
  <c r="F322" i="31"/>
  <c r="G322" i="31" s="1"/>
  <c r="I172" i="42" s="1"/>
  <c r="F321" i="31"/>
  <c r="G321" i="31" s="1"/>
  <c r="I294" i="42" s="1"/>
  <c r="F318" i="31"/>
  <c r="G318" i="31" s="1"/>
  <c r="I259" i="42" s="1"/>
  <c r="F317" i="31"/>
  <c r="G317" i="31" s="1"/>
  <c r="I240" i="42" s="1"/>
  <c r="F314" i="31"/>
  <c r="G314" i="31" s="1"/>
  <c r="I90" i="42" s="1"/>
  <c r="F313" i="31"/>
  <c r="F310" i="31"/>
  <c r="G310" i="31" s="1"/>
  <c r="I110" i="42" s="1"/>
  <c r="F309" i="31"/>
  <c r="F306" i="31"/>
  <c r="G306" i="31" s="1"/>
  <c r="I197" i="42" s="1"/>
  <c r="F305" i="31"/>
  <c r="G305" i="31" s="1"/>
  <c r="I258" i="42" s="1"/>
  <c r="F302" i="31"/>
  <c r="G302" i="31" s="1"/>
  <c r="I244" i="42" s="1"/>
  <c r="F301" i="31"/>
  <c r="G301" i="31" s="1"/>
  <c r="I107" i="42" s="1"/>
  <c r="F298" i="31"/>
  <c r="G298" i="31" s="1"/>
  <c r="I106" i="42" s="1"/>
  <c r="F297" i="31"/>
  <c r="G297" i="31" s="1"/>
  <c r="I78" i="42" s="1"/>
  <c r="F294" i="31"/>
  <c r="G294" i="31" s="1"/>
  <c r="I58" i="42" s="1"/>
  <c r="F293" i="31"/>
  <c r="G293" i="31" s="1"/>
  <c r="I26" i="42" s="1"/>
  <c r="F290" i="31"/>
  <c r="G290" i="31" s="1"/>
  <c r="I44" i="42" s="1"/>
  <c r="F289" i="31"/>
  <c r="G289" i="31" s="1"/>
  <c r="I47" i="42" s="1"/>
  <c r="F286" i="31"/>
  <c r="G286" i="31" s="1"/>
  <c r="I28" i="42" s="1"/>
  <c r="F285" i="31"/>
  <c r="G285" i="31" s="1"/>
  <c r="I37" i="42" s="1"/>
  <c r="F282" i="31"/>
  <c r="G282" i="31" s="1"/>
  <c r="I69" i="42" s="1"/>
  <c r="F281" i="31"/>
  <c r="F278" i="31"/>
  <c r="G278" i="31" s="1"/>
  <c r="I68" i="42" s="1"/>
  <c r="F277" i="31"/>
  <c r="G277" i="31" s="1"/>
  <c r="I38" i="42" s="1"/>
  <c r="F274" i="31"/>
  <c r="G274" i="31" s="1"/>
  <c r="I62" i="42" s="1"/>
  <c r="F273" i="31"/>
  <c r="G273" i="31" s="1"/>
  <c r="I60" i="42" s="1"/>
  <c r="F270" i="31"/>
  <c r="G270" i="31" s="1"/>
  <c r="I50" i="42" s="1"/>
  <c r="F269" i="31"/>
  <c r="G269" i="31" s="1"/>
  <c r="I57" i="42" s="1"/>
  <c r="F266" i="31"/>
  <c r="G266" i="31" s="1"/>
  <c r="I59" i="42" s="1"/>
  <c r="F265" i="31"/>
  <c r="G265" i="31" s="1"/>
  <c r="I31" i="42" s="1"/>
  <c r="F262" i="31"/>
  <c r="F261" i="31"/>
  <c r="G261" i="31" s="1"/>
  <c r="I265" i="42" s="1"/>
  <c r="F258" i="31"/>
  <c r="G258" i="31" s="1"/>
  <c r="I175" i="42" s="1"/>
  <c r="F257" i="31"/>
  <c r="G257" i="31" s="1"/>
  <c r="I228" i="42" s="1"/>
  <c r="F254" i="31"/>
  <c r="G254" i="31" s="1"/>
  <c r="I274" i="42" s="1"/>
  <c r="F253" i="31"/>
  <c r="G253" i="31" s="1"/>
  <c r="I286" i="42" s="1"/>
  <c r="F250" i="31"/>
  <c r="G250" i="31" s="1"/>
  <c r="I242" i="42" s="1"/>
  <c r="F249" i="31"/>
  <c r="G249" i="31" s="1"/>
  <c r="I297" i="42" s="1"/>
  <c r="F246" i="31"/>
  <c r="G246" i="31" s="1"/>
  <c r="I341" i="42" s="1"/>
  <c r="F245" i="31"/>
  <c r="G245" i="31" s="1"/>
  <c r="I216" i="42" s="1"/>
  <c r="F242" i="31"/>
  <c r="G242" i="31" s="1"/>
  <c r="I92" i="42" s="1"/>
  <c r="F241" i="31"/>
  <c r="G241" i="31" s="1"/>
  <c r="I237" i="42" s="1"/>
  <c r="F238" i="31"/>
  <c r="G238" i="31" s="1"/>
  <c r="I185" i="42" s="1"/>
  <c r="F237" i="31"/>
  <c r="G237" i="31" s="1"/>
  <c r="I255" i="42" s="1"/>
  <c r="F234" i="31"/>
  <c r="G234" i="31" s="1"/>
  <c r="I248" i="42" s="1"/>
  <c r="F233" i="31"/>
  <c r="G233" i="31" s="1"/>
  <c r="I183" i="42" s="1"/>
  <c r="F230" i="31"/>
  <c r="G230" i="31" s="1"/>
  <c r="I249" i="42" s="1"/>
  <c r="F229" i="31"/>
  <c r="G229" i="31" s="1"/>
  <c r="I328" i="42" s="1"/>
  <c r="F226" i="31"/>
  <c r="G226" i="31" s="1"/>
  <c r="I299" i="42" s="1"/>
  <c r="F225" i="31"/>
  <c r="G225" i="31" s="1"/>
  <c r="I215" i="42" s="1"/>
  <c r="F222" i="31"/>
  <c r="G222" i="31" s="1"/>
  <c r="I164" i="42" s="1"/>
  <c r="F221" i="31"/>
  <c r="G221" i="31" s="1"/>
  <c r="I147" i="42" s="1"/>
  <c r="F218" i="31"/>
  <c r="G218" i="31" s="1"/>
  <c r="I179" i="42" s="1"/>
  <c r="F217" i="31"/>
  <c r="G217" i="31" s="1"/>
  <c r="I193" i="42" s="1"/>
  <c r="F214" i="31"/>
  <c r="G214" i="31" s="1"/>
  <c r="I231" i="42" s="1"/>
  <c r="F213" i="31"/>
  <c r="G213" i="31" s="1"/>
  <c r="I204" i="42" s="1"/>
  <c r="F210" i="31"/>
  <c r="G210" i="31" s="1"/>
  <c r="I125" i="42" s="1"/>
  <c r="F209" i="31"/>
  <c r="G209" i="31" s="1"/>
  <c r="I143" i="42" s="1"/>
  <c r="F206" i="31"/>
  <c r="G206" i="31" s="1"/>
  <c r="I317" i="42" s="1"/>
  <c r="F205" i="31"/>
  <c r="G205" i="31" s="1"/>
  <c r="I336" i="42" s="1"/>
  <c r="F202" i="31"/>
  <c r="G202" i="31" s="1"/>
  <c r="I112" i="42" s="1"/>
  <c r="F201" i="31"/>
  <c r="G201" i="31" s="1"/>
  <c r="I119" i="42" s="1"/>
  <c r="F198" i="31"/>
  <c r="G198" i="31" s="1"/>
  <c r="I241" i="42" s="1"/>
  <c r="F197" i="31"/>
  <c r="G197" i="31" s="1"/>
  <c r="I348" i="42" s="1"/>
  <c r="F194" i="31"/>
  <c r="G194" i="31" s="1"/>
  <c r="I234" i="42" s="1"/>
  <c r="F193" i="31"/>
  <c r="G193" i="31" s="1"/>
  <c r="I163" i="42" s="1"/>
  <c r="F190" i="31"/>
  <c r="G190" i="31" s="1"/>
  <c r="I312" i="42" s="1"/>
  <c r="F189" i="31"/>
  <c r="G189" i="31" s="1"/>
  <c r="I292" i="42" s="1"/>
  <c r="F186" i="31"/>
  <c r="G186" i="31" s="1"/>
  <c r="I155" i="42" s="1"/>
  <c r="F185" i="31"/>
  <c r="G185" i="31" s="1"/>
  <c r="I346" i="42" s="1"/>
  <c r="F182" i="31"/>
  <c r="G182" i="31" s="1"/>
  <c r="I238" i="42" s="1"/>
  <c r="F181" i="31"/>
  <c r="G181" i="31" s="1"/>
  <c r="I343" i="42" s="1"/>
  <c r="F178" i="31"/>
  <c r="G178" i="31" s="1"/>
  <c r="I353" i="42" s="1"/>
  <c r="F177" i="31"/>
  <c r="G177" i="31" s="1"/>
  <c r="I272" i="42" s="1"/>
  <c r="F174" i="31"/>
  <c r="G174" i="31" s="1"/>
  <c r="I354" i="42" s="1"/>
  <c r="F173" i="31"/>
  <c r="F170" i="31"/>
  <c r="G170" i="31" s="1"/>
  <c r="I128" i="42" s="1"/>
  <c r="F169" i="31"/>
  <c r="G169" i="31" s="1"/>
  <c r="I170" i="42" s="1"/>
  <c r="F166" i="31"/>
  <c r="G166" i="31" s="1"/>
  <c r="I87" i="42" s="1"/>
  <c r="F165" i="31"/>
  <c r="G165" i="31" s="1"/>
  <c r="I344" i="42" s="1"/>
  <c r="F162" i="31"/>
  <c r="G162" i="31" s="1"/>
  <c r="I278" i="42" s="1"/>
  <c r="F161" i="31"/>
  <c r="G161" i="31" s="1"/>
  <c r="I151" i="42" s="1"/>
  <c r="F158" i="31"/>
  <c r="G158" i="31" s="1"/>
  <c r="I56" i="42" s="1"/>
  <c r="F157" i="31"/>
  <c r="G157" i="31" s="1"/>
  <c r="I103" i="42" s="1"/>
  <c r="F154" i="31"/>
  <c r="G154" i="31" s="1"/>
  <c r="I46" i="42" s="1"/>
  <c r="F153" i="31"/>
  <c r="G153" i="31" s="1"/>
  <c r="I84" i="42" s="1"/>
  <c r="F150" i="31"/>
  <c r="G150" i="31" s="1"/>
  <c r="I266" i="42" s="1"/>
  <c r="F149" i="31"/>
  <c r="G149" i="31" s="1"/>
  <c r="I45" i="42" s="1"/>
  <c r="F146" i="31"/>
  <c r="G146" i="31" s="1"/>
  <c r="I347" i="42" s="1"/>
  <c r="F145" i="31"/>
  <c r="G145" i="31" s="1"/>
  <c r="I364" i="42" s="1"/>
  <c r="F142" i="31"/>
  <c r="G142" i="31" s="1"/>
  <c r="I123" i="42" s="1"/>
  <c r="F141" i="31"/>
  <c r="G141" i="31" s="1"/>
  <c r="I270" i="42" s="1"/>
  <c r="F138" i="31"/>
  <c r="G138" i="31" s="1"/>
  <c r="I230" i="42" s="1"/>
  <c r="F137" i="31"/>
  <c r="G137" i="31" s="1"/>
  <c r="I207" i="42" s="1"/>
  <c r="F134" i="31"/>
  <c r="G134" i="31" s="1"/>
  <c r="I325" i="42" s="1"/>
  <c r="F133" i="31"/>
  <c r="G133" i="31" s="1"/>
  <c r="I115" i="42" s="1"/>
  <c r="F130" i="31"/>
  <c r="F129" i="31"/>
  <c r="G129" i="31" s="1"/>
  <c r="I289" i="42" s="1"/>
  <c r="F126" i="31"/>
  <c r="G126" i="31" s="1"/>
  <c r="I339" i="42" s="1"/>
  <c r="F125" i="31"/>
  <c r="G125" i="31" s="1"/>
  <c r="I287" i="42" s="1"/>
  <c r="F122" i="31"/>
  <c r="G122" i="31" s="1"/>
  <c r="I296" i="42" s="1"/>
  <c r="F121" i="31"/>
  <c r="G121" i="31" s="1"/>
  <c r="I279" i="42" s="1"/>
  <c r="F118" i="31"/>
  <c r="G118" i="31" s="1"/>
  <c r="I161" i="42" s="1"/>
  <c r="F117" i="31"/>
  <c r="G117" i="31" s="1"/>
  <c r="I49" i="42" s="1"/>
  <c r="F114" i="31"/>
  <c r="G114" i="31" s="1"/>
  <c r="I284" i="42" s="1"/>
  <c r="F113" i="31"/>
  <c r="G113" i="31" s="1"/>
  <c r="I314" i="42" s="1"/>
  <c r="F110" i="31"/>
  <c r="G110" i="31" s="1"/>
  <c r="I362" i="42" s="1"/>
  <c r="F109" i="31"/>
  <c r="G109" i="31" s="1"/>
  <c r="I254" i="42" s="1"/>
  <c r="F106" i="31"/>
  <c r="G106" i="31" s="1"/>
  <c r="I288" i="42" s="1"/>
  <c r="F105" i="31"/>
  <c r="G105" i="31" s="1"/>
  <c r="I307" i="42" s="1"/>
  <c r="F102" i="31"/>
  <c r="G102" i="31" s="1"/>
  <c r="I195" i="42" s="1"/>
  <c r="F101" i="31"/>
  <c r="G101" i="31" s="1"/>
  <c r="I126" i="42" s="1"/>
  <c r="F98" i="31"/>
  <c r="G98" i="31" s="1"/>
  <c r="I245" i="42" s="1"/>
  <c r="F97" i="31"/>
  <c r="G97" i="31" s="1"/>
  <c r="I203" i="42" s="1"/>
  <c r="F94" i="31"/>
  <c r="G94" i="31" s="1"/>
  <c r="I211" i="42" s="1"/>
  <c r="F93" i="31"/>
  <c r="G93" i="31" s="1"/>
  <c r="I129" i="42" s="1"/>
  <c r="F90" i="31"/>
  <c r="G90" i="31" s="1"/>
  <c r="I171" i="42" s="1"/>
  <c r="F89" i="31"/>
  <c r="G89" i="31" s="1"/>
  <c r="I121" i="42" s="1"/>
  <c r="F86" i="31"/>
  <c r="G86" i="31" s="1"/>
  <c r="I202" i="42" s="1"/>
  <c r="F85" i="31"/>
  <c r="G85" i="31" s="1"/>
  <c r="I168" i="42" s="1"/>
  <c r="F82" i="31"/>
  <c r="G82" i="31" s="1"/>
  <c r="I122" i="42" s="1"/>
  <c r="F81" i="31"/>
  <c r="G81" i="31" s="1"/>
  <c r="I156" i="42" s="1"/>
  <c r="F78" i="31"/>
  <c r="G78" i="31" s="1"/>
  <c r="I319" i="42" s="1"/>
  <c r="F77" i="31"/>
  <c r="G77" i="31" s="1"/>
  <c r="I173" i="42" s="1"/>
  <c r="F74" i="31"/>
  <c r="G74" i="31" s="1"/>
  <c r="I153" i="42" s="1"/>
  <c r="F73" i="31"/>
  <c r="G73" i="31" s="1"/>
  <c r="I72" i="42" s="1"/>
  <c r="F70" i="31"/>
  <c r="G70" i="31" s="1"/>
  <c r="I86" i="42" s="1"/>
  <c r="F69" i="31"/>
  <c r="G69" i="31" s="1"/>
  <c r="I247" i="42" s="1"/>
  <c r="F66" i="31"/>
  <c r="G66" i="31" s="1"/>
  <c r="I93" i="42" s="1"/>
  <c r="F65" i="31"/>
  <c r="G65" i="31" s="1"/>
  <c r="I144" i="42" s="1"/>
  <c r="F62" i="31"/>
  <c r="F61" i="31"/>
  <c r="G61" i="31" s="1"/>
  <c r="I268" i="42" s="1"/>
  <c r="F58" i="31"/>
  <c r="G58" i="31" s="1"/>
  <c r="I243" i="42" s="1"/>
  <c r="F57" i="31"/>
  <c r="G57" i="31" s="1"/>
  <c r="I190" i="42" s="1"/>
  <c r="F54" i="31"/>
  <c r="G54" i="31" s="1"/>
  <c r="I150" i="42" s="1"/>
  <c r="F53" i="31"/>
  <c r="G53" i="31" s="1"/>
  <c r="I261" i="42" s="1"/>
  <c r="F50" i="31"/>
  <c r="G50" i="31" s="1"/>
  <c r="I209" i="42" s="1"/>
  <c r="F49" i="31"/>
  <c r="G49" i="31" s="1"/>
  <c r="I313" i="42" s="1"/>
  <c r="F46" i="31"/>
  <c r="G46" i="31" s="1"/>
  <c r="I64" i="42" s="1"/>
  <c r="F45" i="31"/>
  <c r="G45" i="31" s="1"/>
  <c r="I277" i="42" s="1"/>
  <c r="F42" i="31"/>
  <c r="G42" i="31" s="1"/>
  <c r="I302" i="42" s="1"/>
  <c r="F41" i="31"/>
  <c r="G41" i="31" s="1"/>
  <c r="I130" i="42" s="1"/>
  <c r="F38" i="31"/>
  <c r="G38" i="31" s="1"/>
  <c r="I324" i="42" s="1"/>
  <c r="F37" i="31"/>
  <c r="G37" i="31" s="1"/>
  <c r="I160" i="42" s="1"/>
  <c r="F34" i="31"/>
  <c r="G34" i="31" s="1"/>
  <c r="I264" i="42" s="1"/>
  <c r="F33" i="31"/>
  <c r="G33" i="31" s="1"/>
  <c r="I142" i="42" s="1"/>
  <c r="F30" i="31"/>
  <c r="G30" i="31" s="1"/>
  <c r="I224" i="42" s="1"/>
  <c r="F29" i="31"/>
  <c r="G29" i="31" s="1"/>
  <c r="I225" i="42" s="1"/>
  <c r="F26" i="31"/>
  <c r="G26" i="31" s="1"/>
  <c r="I199" i="42" s="1"/>
  <c r="F25" i="31"/>
  <c r="G25" i="31" s="1"/>
  <c r="I133" i="42" s="1"/>
  <c r="F22" i="31"/>
  <c r="F21" i="31"/>
  <c r="G21" i="31" s="1"/>
  <c r="I221" i="42" s="1"/>
  <c r="F18" i="31"/>
  <c r="G18" i="31" s="1"/>
  <c r="I275" i="42" s="1"/>
  <c r="F17" i="31"/>
  <c r="G17" i="31" s="1"/>
  <c r="I77" i="42" s="1"/>
  <c r="F14" i="31"/>
  <c r="G14" i="31" s="1"/>
  <c r="I180" i="42" s="1"/>
  <c r="F13" i="31"/>
  <c r="G13" i="31" s="1"/>
  <c r="I63" i="42" s="1"/>
  <c r="F10" i="31"/>
  <c r="G10" i="31" s="1"/>
  <c r="I357" i="42" s="1"/>
  <c r="F9" i="31"/>
  <c r="G9" i="31" s="1"/>
  <c r="I295" i="42" s="1"/>
  <c r="F6" i="31"/>
  <c r="E115" i="12" l="1"/>
  <c r="E139" i="12"/>
  <c r="E179" i="12"/>
  <c r="E187" i="12"/>
  <c r="E9" i="12"/>
  <c r="E278" i="12"/>
  <c r="E290" i="12"/>
  <c r="E12" i="12"/>
  <c r="E20" i="12"/>
  <c r="E52" i="12"/>
  <c r="E68" i="12"/>
  <c r="E100" i="12"/>
  <c r="E188" i="12"/>
  <c r="E196" i="12"/>
  <c r="E200" i="12"/>
  <c r="E208" i="12"/>
  <c r="E239" i="12"/>
  <c r="E247" i="12"/>
  <c r="E251" i="12"/>
  <c r="E315" i="12"/>
  <c r="E319" i="12"/>
  <c r="E323" i="12"/>
  <c r="E327" i="12"/>
  <c r="E331" i="12"/>
  <c r="E335" i="12"/>
  <c r="E260" i="12"/>
  <c r="E264" i="12"/>
  <c r="E296" i="12"/>
  <c r="E308" i="12"/>
  <c r="E73" i="12"/>
  <c r="E97" i="12"/>
  <c r="E145" i="12"/>
  <c r="E161" i="12"/>
  <c r="E165" i="12"/>
  <c r="E173" i="12"/>
  <c r="E177" i="12"/>
  <c r="E225" i="12"/>
  <c r="E45" i="12"/>
  <c r="E89" i="12"/>
  <c r="E241" i="12"/>
  <c r="E277" i="12"/>
  <c r="E301" i="12"/>
  <c r="E312" i="12"/>
  <c r="E320" i="12"/>
  <c r="E336" i="12"/>
  <c r="E10" i="12"/>
  <c r="E22" i="12"/>
  <c r="E30" i="12"/>
  <c r="E34" i="12"/>
  <c r="E74" i="12"/>
  <c r="E86" i="12"/>
  <c r="E118" i="12"/>
  <c r="E134" i="12"/>
  <c r="E142" i="12"/>
  <c r="E190" i="12"/>
  <c r="E198" i="12"/>
  <c r="E206" i="12"/>
  <c r="E230" i="12"/>
  <c r="E234" i="12"/>
  <c r="E345" i="12"/>
  <c r="E349" i="12"/>
  <c r="E11" i="12"/>
  <c r="E15" i="12"/>
  <c r="E19" i="12"/>
  <c r="E23" i="12"/>
  <c r="E35" i="12"/>
  <c r="E43" i="12"/>
  <c r="E47" i="12"/>
  <c r="E59" i="12"/>
  <c r="E67" i="12"/>
  <c r="E91" i="12"/>
  <c r="E103" i="12"/>
  <c r="E147" i="12"/>
  <c r="E151" i="12"/>
  <c r="E155" i="12"/>
  <c r="E191" i="12"/>
  <c r="E203" i="12"/>
  <c r="E207" i="12"/>
  <c r="E211" i="12"/>
  <c r="E219" i="12"/>
  <c r="E314" i="12"/>
  <c r="E318" i="12"/>
  <c r="E330" i="12"/>
  <c r="E7" i="12"/>
  <c r="E14" i="12"/>
  <c r="E54" i="12"/>
  <c r="E77" i="12"/>
  <c r="E81" i="12"/>
  <c r="E132" i="12"/>
  <c r="E140" i="12"/>
  <c r="E163" i="12"/>
  <c r="E171" i="12"/>
  <c r="E175" i="12"/>
  <c r="E183" i="12"/>
  <c r="E229" i="12"/>
  <c r="E236" i="12"/>
  <c r="E259" i="12"/>
  <c r="E262" i="12"/>
  <c r="E273" i="12"/>
  <c r="E281" i="12"/>
  <c r="E285" i="12"/>
  <c r="E347" i="12"/>
  <c r="E210" i="12"/>
  <c r="E214" i="12"/>
  <c r="E316" i="12"/>
  <c r="E324" i="12"/>
  <c r="E328" i="12"/>
  <c r="E340" i="12"/>
  <c r="E27" i="12"/>
  <c r="E66" i="12"/>
  <c r="E160" i="12"/>
  <c r="E305" i="12"/>
  <c r="E309" i="12"/>
  <c r="E8" i="12"/>
  <c r="E28" i="12"/>
  <c r="E51" i="12"/>
  <c r="E55" i="12"/>
  <c r="E71" i="12"/>
  <c r="E94" i="12"/>
  <c r="E102" i="12"/>
  <c r="E168" i="12"/>
  <c r="E248" i="12"/>
  <c r="E298" i="12"/>
  <c r="E313" i="12"/>
  <c r="E317" i="12"/>
  <c r="E321" i="12"/>
  <c r="E333" i="12"/>
  <c r="E341" i="12"/>
  <c r="E44" i="12"/>
  <c r="E75" i="12"/>
  <c r="E79" i="12"/>
  <c r="E83" i="12"/>
  <c r="E87" i="12"/>
  <c r="E110" i="12"/>
  <c r="E192" i="12"/>
  <c r="E204" i="12"/>
  <c r="E215" i="12"/>
  <c r="E223" i="12"/>
  <c r="E227" i="12"/>
  <c r="E238" i="12"/>
  <c r="E253" i="12"/>
  <c r="E268" i="12"/>
  <c r="E287" i="12"/>
  <c r="E37" i="12"/>
  <c r="E48" i="12"/>
  <c r="E95" i="12"/>
  <c r="E138" i="12"/>
  <c r="E169" i="12"/>
  <c r="E220" i="12"/>
  <c r="E224" i="12"/>
  <c r="E265" i="12"/>
  <c r="E49" i="12"/>
  <c r="E57" i="12"/>
  <c r="E76" i="12"/>
  <c r="E84" i="12"/>
  <c r="E99" i="12"/>
  <c r="E107" i="12"/>
  <c r="E111" i="12"/>
  <c r="E123" i="12"/>
  <c r="E127" i="12"/>
  <c r="E131" i="12"/>
  <c r="E135" i="12"/>
  <c r="E143" i="12"/>
  <c r="E162" i="12"/>
  <c r="E166" i="12"/>
  <c r="E174" i="12"/>
  <c r="E182" i="12"/>
  <c r="E232" i="12"/>
  <c r="E246" i="12"/>
  <c r="E254" i="12"/>
  <c r="E258" i="12"/>
  <c r="E269" i="12"/>
  <c r="E291" i="12"/>
  <c r="E307" i="12"/>
  <c r="E346" i="12"/>
  <c r="G86" i="2"/>
  <c r="D121" i="42" s="1"/>
  <c r="F11" i="2"/>
  <c r="F179" i="2"/>
  <c r="F237" i="2"/>
  <c r="F265" i="2"/>
  <c r="F273" i="2"/>
  <c r="G291" i="2"/>
  <c r="D58" i="42" s="1"/>
  <c r="F328" i="2"/>
  <c r="G250" i="2"/>
  <c r="D286" i="42" s="1"/>
  <c r="F285" i="2"/>
  <c r="G292" i="2"/>
  <c r="D82" i="42" s="1"/>
  <c r="F311" i="2"/>
  <c r="G32" i="2"/>
  <c r="D223" i="42" s="1"/>
  <c r="F46" i="2"/>
  <c r="G76" i="2"/>
  <c r="F139" i="2"/>
  <c r="G304" i="2"/>
  <c r="D342" i="42" s="1"/>
  <c r="F36" i="2"/>
  <c r="F301" i="2"/>
  <c r="G6" i="2"/>
  <c r="D295" i="42" s="1"/>
  <c r="G22" i="2"/>
  <c r="D133" i="42" s="1"/>
  <c r="G45" i="2"/>
  <c r="G48" i="2"/>
  <c r="D116" i="42" s="1"/>
  <c r="G78" i="2"/>
  <c r="D156" i="42" s="1"/>
  <c r="F136" i="2"/>
  <c r="G193" i="2"/>
  <c r="F200" i="2"/>
  <c r="G216" i="2"/>
  <c r="D222" i="42" s="1"/>
  <c r="G224" i="2"/>
  <c r="D310" i="42" s="1"/>
  <c r="G236" i="2"/>
  <c r="G320" i="2"/>
  <c r="D229" i="42" s="1"/>
  <c r="F324" i="2"/>
  <c r="D82" i="5"/>
  <c r="G168" i="42" s="1"/>
  <c r="D162" i="5"/>
  <c r="G344" i="42" s="1"/>
  <c r="D314" i="5"/>
  <c r="G240" i="42" s="1"/>
  <c r="D165" i="5"/>
  <c r="G138" i="42" s="1"/>
  <c r="D286" i="5"/>
  <c r="G47" i="42" s="1"/>
  <c r="D320" i="5"/>
  <c r="G229" i="42" s="1"/>
  <c r="D255" i="5"/>
  <c r="G175" i="42" s="1"/>
  <c r="D159" i="5"/>
  <c r="G278" i="42" s="1"/>
  <c r="D335" i="5"/>
  <c r="G148" i="42" s="1"/>
  <c r="D206" i="5"/>
  <c r="G143" i="42" s="1"/>
  <c r="D232" i="5"/>
  <c r="G200" i="42" s="1"/>
  <c r="D22" i="5"/>
  <c r="G133" i="42" s="1"/>
  <c r="D51" i="5"/>
  <c r="G150" i="42" s="1"/>
  <c r="D265" i="5"/>
  <c r="G27" i="42" s="1"/>
  <c r="D301" i="5"/>
  <c r="G239" i="42" s="1"/>
  <c r="D93" i="5"/>
  <c r="G331" i="42" s="1"/>
  <c r="D113" i="5"/>
  <c r="G208" i="42" s="1"/>
  <c r="D163" i="5"/>
  <c r="G87" i="42" s="1"/>
  <c r="D341" i="5"/>
  <c r="G210" i="42" s="1"/>
  <c r="D189" i="5"/>
  <c r="G269" i="42" s="1"/>
  <c r="D246" i="5"/>
  <c r="G297" i="42" s="1"/>
  <c r="D257" i="5"/>
  <c r="G159" i="42" s="1"/>
  <c r="D7" i="5"/>
  <c r="G357" i="42" s="1"/>
  <c r="D35" i="5"/>
  <c r="G324" i="42" s="1"/>
  <c r="D38" i="5"/>
  <c r="G130" i="42" s="1"/>
  <c r="D261" i="5"/>
  <c r="G67" i="42" s="1"/>
  <c r="D295" i="5"/>
  <c r="G106" i="42" s="1"/>
  <c r="D176" i="5"/>
  <c r="G323" i="42" s="1"/>
  <c r="D161" i="5"/>
  <c r="G134" i="42" s="1"/>
  <c r="D346" i="5"/>
  <c r="G271" i="42" s="1"/>
  <c r="D127" i="5"/>
  <c r="G89" i="42" s="1"/>
  <c r="D330" i="5"/>
  <c r="G298" i="42" s="1"/>
  <c r="D205" i="5"/>
  <c r="G327" i="42" s="1"/>
  <c r="D245" i="5"/>
  <c r="G309" i="42" s="1"/>
  <c r="D324" i="5"/>
  <c r="G355" i="42" s="1"/>
  <c r="D332" i="5"/>
  <c r="G291" i="42" s="1"/>
  <c r="D34" i="5"/>
  <c r="G160" i="42" s="1"/>
  <c r="D337" i="5"/>
  <c r="G365" i="42" s="1"/>
  <c r="D203" i="5"/>
  <c r="G317" i="42" s="1"/>
  <c r="D218" i="5"/>
  <c r="G147" i="42" s="1"/>
  <c r="D213" i="5"/>
  <c r="G166" i="42" s="1"/>
  <c r="G166" i="2"/>
  <c r="D170" i="42" s="1"/>
  <c r="F166" i="2"/>
  <c r="G324" i="2"/>
  <c r="D355" i="42" s="1"/>
  <c r="G30" i="2"/>
  <c r="D142" i="42" s="1"/>
  <c r="F30" i="2"/>
  <c r="F6" i="2"/>
  <c r="G14" i="2"/>
  <c r="D77" i="42" s="1"/>
  <c r="F14" i="2"/>
  <c r="F67" i="2"/>
  <c r="G67" i="2"/>
  <c r="D86" i="42" s="1"/>
  <c r="F123" i="2"/>
  <c r="G123" i="2"/>
  <c r="D339" i="42" s="1"/>
  <c r="G174" i="2"/>
  <c r="D272" i="42" s="1"/>
  <c r="F174" i="2"/>
  <c r="F19" i="2"/>
  <c r="G19" i="2"/>
  <c r="D79" i="42" s="1"/>
  <c r="F86" i="2"/>
  <c r="G94" i="2"/>
  <c r="D203" i="42" s="1"/>
  <c r="F94" i="2"/>
  <c r="F155" i="2"/>
  <c r="G155" i="2"/>
  <c r="D56" i="42" s="1"/>
  <c r="F163" i="2"/>
  <c r="G163" i="2"/>
  <c r="D87" i="42" s="1"/>
  <c r="F171" i="2"/>
  <c r="G171" i="2"/>
  <c r="D354" i="42" s="1"/>
  <c r="G190" i="2"/>
  <c r="D163" i="42" s="1"/>
  <c r="K163" i="42" s="1"/>
  <c r="F190" i="2"/>
  <c r="G198" i="2"/>
  <c r="D119" i="42" s="1"/>
  <c r="F198" i="2"/>
  <c r="G11" i="2"/>
  <c r="D180" i="42" s="1"/>
  <c r="G38" i="2"/>
  <c r="D130" i="42" s="1"/>
  <c r="F38" i="2"/>
  <c r="F91" i="2"/>
  <c r="G91" i="2"/>
  <c r="D211" i="42" s="1"/>
  <c r="G237" i="2"/>
  <c r="D177" i="42" s="1"/>
  <c r="G265" i="2"/>
  <c r="D27" i="42" s="1"/>
  <c r="G332" i="2"/>
  <c r="D291" i="42" s="1"/>
  <c r="F332" i="2"/>
  <c r="F43" i="2"/>
  <c r="G43" i="2"/>
  <c r="D64" i="42" s="1"/>
  <c r="F99" i="2"/>
  <c r="G99" i="2"/>
  <c r="D195" i="42" s="1"/>
  <c r="F131" i="2"/>
  <c r="G131" i="2"/>
  <c r="D325" i="42" s="1"/>
  <c r="F187" i="2"/>
  <c r="G187" i="2"/>
  <c r="D312" i="42" s="1"/>
  <c r="G214" i="2"/>
  <c r="D193" i="42" s="1"/>
  <c r="F214" i="2"/>
  <c r="G222" i="2"/>
  <c r="D215" i="42" s="1"/>
  <c r="F222" i="2"/>
  <c r="G230" i="2"/>
  <c r="D183" i="42" s="1"/>
  <c r="F230" i="2"/>
  <c r="G340" i="2"/>
  <c r="D282" i="42" s="1"/>
  <c r="F340" i="2"/>
  <c r="G54" i="2"/>
  <c r="D190" i="42" s="1"/>
  <c r="F54" i="2"/>
  <c r="G139" i="2"/>
  <c r="D123" i="42" s="1"/>
  <c r="F195" i="2"/>
  <c r="G195" i="2"/>
  <c r="D241" i="42" s="1"/>
  <c r="F203" i="2"/>
  <c r="G203" i="2"/>
  <c r="D317" i="42" s="1"/>
  <c r="G110" i="2"/>
  <c r="D314" i="42" s="1"/>
  <c r="F110" i="2"/>
  <c r="F211" i="2"/>
  <c r="G211" i="2"/>
  <c r="D231" i="42" s="1"/>
  <c r="F239" i="2"/>
  <c r="G239" i="2"/>
  <c r="D92" i="42" s="1"/>
  <c r="G62" i="2"/>
  <c r="D144" i="42" s="1"/>
  <c r="F62" i="2"/>
  <c r="G70" i="2"/>
  <c r="D72" i="42" s="1"/>
  <c r="F70" i="2"/>
  <c r="F115" i="2"/>
  <c r="G115" i="2"/>
  <c r="D161" i="42" s="1"/>
  <c r="K161" i="42" s="1"/>
  <c r="F147" i="2"/>
  <c r="G147" i="2"/>
  <c r="D266" i="42" s="1"/>
  <c r="F219" i="2"/>
  <c r="G219" i="2"/>
  <c r="D164" i="42" s="1"/>
  <c r="K164" i="42" s="1"/>
  <c r="F227" i="2"/>
  <c r="G227" i="2"/>
  <c r="D249" i="42" s="1"/>
  <c r="K249" i="42" s="1"/>
  <c r="F271" i="2"/>
  <c r="G271" i="2"/>
  <c r="D62" i="42" s="1"/>
  <c r="G316" i="2"/>
  <c r="D260" i="42" s="1"/>
  <c r="K260" i="42" s="1"/>
  <c r="F316" i="2"/>
  <c r="F20" i="2"/>
  <c r="G35" i="2"/>
  <c r="D324" i="42" s="1"/>
  <c r="G59" i="2"/>
  <c r="D178" i="42" s="1"/>
  <c r="G83" i="2"/>
  <c r="D202" i="42" s="1"/>
  <c r="G107" i="2"/>
  <c r="D362" i="42" s="1"/>
  <c r="K362" i="42" s="1"/>
  <c r="F134" i="2"/>
  <c r="F158" i="2"/>
  <c r="F182" i="2"/>
  <c r="F206" i="2"/>
  <c r="G269" i="2"/>
  <c r="D34" i="42" s="1"/>
  <c r="F8" i="2"/>
  <c r="G33" i="2"/>
  <c r="F57" i="2"/>
  <c r="G81" i="2"/>
  <c r="G96" i="2"/>
  <c r="D169" i="42" s="1"/>
  <c r="F105" i="2"/>
  <c r="G120" i="2"/>
  <c r="D326" i="42" s="1"/>
  <c r="G135" i="2"/>
  <c r="G144" i="2"/>
  <c r="D35" i="42" s="1"/>
  <c r="G156" i="2"/>
  <c r="G180" i="2"/>
  <c r="G282" i="2"/>
  <c r="D37" i="42" s="1"/>
  <c r="G314" i="2"/>
  <c r="F168" i="2"/>
  <c r="F244" i="2"/>
  <c r="F257" i="2"/>
  <c r="F279" i="2"/>
  <c r="F283" i="2"/>
  <c r="G286" i="2"/>
  <c r="G298" i="2"/>
  <c r="D107" i="42" s="1"/>
  <c r="K107" i="42" s="1"/>
  <c r="F315" i="2"/>
  <c r="F339" i="2"/>
  <c r="F344" i="2"/>
  <c r="G347" i="2"/>
  <c r="D263" i="42" s="1"/>
  <c r="F12" i="2"/>
  <c r="G15" i="2"/>
  <c r="G27" i="2"/>
  <c r="D224" i="42" s="1"/>
  <c r="G51" i="2"/>
  <c r="D150" i="42" s="1"/>
  <c r="G75" i="2"/>
  <c r="D319" i="42" s="1"/>
  <c r="F102" i="2"/>
  <c r="F126" i="2"/>
  <c r="F150" i="2"/>
  <c r="G208" i="2"/>
  <c r="D139" i="42" s="1"/>
  <c r="F268" i="2"/>
  <c r="G273" i="2"/>
  <c r="D33" i="42" s="1"/>
  <c r="G280" i="2"/>
  <c r="D29" i="42" s="1"/>
  <c r="F299" i="2"/>
  <c r="G312" i="2"/>
  <c r="G336" i="2"/>
  <c r="D162" i="42" s="1"/>
  <c r="K162" i="42" s="1"/>
  <c r="G49" i="2"/>
  <c r="G64" i="2"/>
  <c r="D218" i="42" s="1"/>
  <c r="G73" i="2"/>
  <c r="G88" i="2"/>
  <c r="D76" i="42" s="1"/>
  <c r="F100" i="2"/>
  <c r="G112" i="2"/>
  <c r="D318" i="42" s="1"/>
  <c r="G124" i="2"/>
  <c r="F148" i="2"/>
  <c r="G175" i="2"/>
  <c r="G258" i="2"/>
  <c r="D265" i="42" s="1"/>
  <c r="G4" i="2"/>
  <c r="G16" i="2"/>
  <c r="D233" i="42" s="1"/>
  <c r="F31" i="2"/>
  <c r="G55" i="2"/>
  <c r="F79" i="2"/>
  <c r="F259" i="2"/>
  <c r="G274" i="2"/>
  <c r="F40" i="2"/>
  <c r="F118" i="2"/>
  <c r="G128" i="2"/>
  <c r="D334" i="42" s="1"/>
  <c r="F137" i="2"/>
  <c r="F142" i="2"/>
  <c r="G152" i="2"/>
  <c r="D351" i="42" s="1"/>
  <c r="G167" i="2"/>
  <c r="G176" i="2"/>
  <c r="D323" i="42" s="1"/>
  <c r="G188" i="2"/>
  <c r="G191" i="2"/>
  <c r="F215" i="2"/>
  <c r="G242" i="2"/>
  <c r="G263" i="2"/>
  <c r="G288" i="2"/>
  <c r="D71" i="42" s="1"/>
  <c r="K71" i="42" s="1"/>
  <c r="F322" i="2"/>
  <c r="K70" i="42"/>
  <c r="K364" i="42"/>
  <c r="K69" i="42"/>
  <c r="J22" i="42"/>
  <c r="E6" i="42"/>
  <c r="M122" i="42" s="1"/>
  <c r="E7" i="42"/>
  <c r="M180" i="42" s="1"/>
  <c r="H22" i="53"/>
  <c r="J191" i="42" s="1"/>
  <c r="H32" i="53"/>
  <c r="J264" i="42" s="1"/>
  <c r="H40" i="53"/>
  <c r="J302" i="42" s="1"/>
  <c r="H136" i="53"/>
  <c r="J230" i="42" s="1"/>
  <c r="H310" i="53"/>
  <c r="J100" i="42" s="1"/>
  <c r="H318" i="53"/>
  <c r="J212" i="42" s="1"/>
  <c r="H320" i="53"/>
  <c r="J172" i="42" s="1"/>
  <c r="H198" i="53"/>
  <c r="J301" i="42" s="1"/>
  <c r="H200" i="53"/>
  <c r="J112" i="42" s="1"/>
  <c r="H206" i="53"/>
  <c r="J327" i="42" s="1"/>
  <c r="H208" i="53"/>
  <c r="J125" i="42" s="1"/>
  <c r="H216" i="53"/>
  <c r="J179" i="42" s="1"/>
  <c r="H224" i="53"/>
  <c r="J299" i="42" s="1"/>
  <c r="H230" i="53"/>
  <c r="J219" i="42" s="1"/>
  <c r="H232" i="53"/>
  <c r="J248" i="42" s="1"/>
  <c r="H238" i="53"/>
  <c r="J177" i="42" s="1"/>
  <c r="H240" i="53"/>
  <c r="J92" i="42" s="1"/>
  <c r="H248" i="53"/>
  <c r="J242" i="42" s="1"/>
  <c r="H256" i="53"/>
  <c r="J175" i="42" s="1"/>
  <c r="H264" i="53"/>
  <c r="J59" i="42" s="1"/>
  <c r="E40" i="12"/>
  <c r="E50" i="12"/>
  <c r="E120" i="12"/>
  <c r="E194" i="12"/>
  <c r="E304" i="12"/>
  <c r="E306" i="12"/>
  <c r="E56" i="12"/>
  <c r="E58" i="12"/>
  <c r="E122" i="12"/>
  <c r="E144" i="12"/>
  <c r="E231" i="12"/>
  <c r="E24" i="12"/>
  <c r="E26" i="12"/>
  <c r="E42" i="12"/>
  <c r="E62" i="12"/>
  <c r="E78" i="12"/>
  <c r="E88" i="12"/>
  <c r="E104" i="12"/>
  <c r="E117" i="12"/>
  <c r="E126" i="12"/>
  <c r="E146" i="12"/>
  <c r="E148" i="12"/>
  <c r="E159" i="12"/>
  <c r="E184" i="12"/>
  <c r="E186" i="12"/>
  <c r="E202" i="12"/>
  <c r="E212" i="12"/>
  <c r="E216" i="12"/>
  <c r="E218" i="12"/>
  <c r="E226" i="12"/>
  <c r="E233" i="12"/>
  <c r="E257" i="12"/>
  <c r="E270" i="12"/>
  <c r="E280" i="12"/>
  <c r="E289" i="12"/>
  <c r="E339" i="12"/>
  <c r="E21" i="12"/>
  <c r="E39" i="12"/>
  <c r="E53" i="12"/>
  <c r="E85" i="12"/>
  <c r="E92" i="12"/>
  <c r="E101" i="12"/>
  <c r="E108" i="12"/>
  <c r="E119" i="12"/>
  <c r="E141" i="12"/>
  <c r="E150" i="12"/>
  <c r="E172" i="12"/>
  <c r="E181" i="12"/>
  <c r="E195" i="12"/>
  <c r="E197" i="12"/>
  <c r="E228" i="12"/>
  <c r="E284" i="12"/>
  <c r="E16" i="12"/>
  <c r="E25" i="12"/>
  <c r="E80" i="12"/>
  <c r="E96" i="12"/>
  <c r="E130" i="12"/>
  <c r="E152" i="12"/>
  <c r="E156" i="12"/>
  <c r="E199" i="12"/>
  <c r="E245" i="12"/>
  <c r="E266" i="12"/>
  <c r="E279" i="12"/>
  <c r="E286" i="12"/>
  <c r="E325" i="12"/>
  <c r="E348" i="12"/>
  <c r="E350" i="12"/>
  <c r="E6" i="12"/>
  <c r="E18" i="12"/>
  <c r="E29" i="12"/>
  <c r="E31" i="12"/>
  <c r="E38" i="12"/>
  <c r="E63" i="12"/>
  <c r="E65" i="12"/>
  <c r="E82" i="12"/>
  <c r="E112" i="12"/>
  <c r="E116" i="12"/>
  <c r="E136" i="12"/>
  <c r="E149" i="12"/>
  <c r="E158" i="12"/>
  <c r="E167" i="12"/>
  <c r="E176" i="12"/>
  <c r="E185" i="12"/>
  <c r="E201" i="12"/>
  <c r="E217" i="12"/>
  <c r="E222" i="12"/>
  <c r="E256" i="12"/>
  <c r="E292" i="12"/>
  <c r="E297" i="12"/>
  <c r="E300" i="12"/>
  <c r="E302" i="12"/>
  <c r="E322" i="12"/>
  <c r="E332" i="12"/>
  <c r="E334" i="12"/>
  <c r="E338" i="12"/>
  <c r="E343" i="12"/>
  <c r="H8" i="53"/>
  <c r="J357" i="42" s="1"/>
  <c r="H182" i="53"/>
  <c r="J349" i="42" s="1"/>
  <c r="H190" i="53"/>
  <c r="J269" i="42" s="1"/>
  <c r="H192" i="53"/>
  <c r="J234" i="42" s="1"/>
  <c r="H326" i="53"/>
  <c r="J330" i="42" s="1"/>
  <c r="H328" i="53"/>
  <c r="J85" i="42" s="1"/>
  <c r="H334" i="53"/>
  <c r="J306" i="42" s="1"/>
  <c r="H336" i="53"/>
  <c r="J148" i="42" s="1"/>
  <c r="H344" i="53"/>
  <c r="J117" i="42" s="1"/>
  <c r="H168" i="53"/>
  <c r="J128" i="42" s="1"/>
  <c r="H19" i="53"/>
  <c r="J221" i="42" s="1"/>
  <c r="H160" i="53"/>
  <c r="J278" i="42" s="1"/>
  <c r="H296" i="53"/>
  <c r="J106" i="42" s="1"/>
  <c r="H65" i="53"/>
  <c r="J218" i="42" s="1"/>
  <c r="H288" i="53"/>
  <c r="J44" i="42" s="1"/>
  <c r="H193" i="53"/>
  <c r="J303" i="42" s="1"/>
  <c r="H195" i="53"/>
  <c r="J348" i="42" s="1"/>
  <c r="H46" i="53"/>
  <c r="J75" i="42" s="1"/>
  <c r="H48" i="53"/>
  <c r="J209" i="42" s="1"/>
  <c r="H56" i="53"/>
  <c r="J243" i="42" s="1"/>
  <c r="H70" i="53"/>
  <c r="J105" i="42" s="1"/>
  <c r="H72" i="53"/>
  <c r="J153" i="42" s="1"/>
  <c r="H78" i="53"/>
  <c r="J66" i="42" s="1"/>
  <c r="H80" i="53"/>
  <c r="J122" i="42" s="1"/>
  <c r="H88" i="53"/>
  <c r="J171" i="42" s="1"/>
  <c r="H96" i="53"/>
  <c r="J245" i="42" s="1"/>
  <c r="H102" i="53"/>
  <c r="J262" i="42" s="1"/>
  <c r="H104" i="53"/>
  <c r="J288" i="42" s="1"/>
  <c r="H110" i="53"/>
  <c r="J213" i="42" s="1"/>
  <c r="H112" i="53"/>
  <c r="J284" i="42" s="1"/>
  <c r="H120" i="53"/>
  <c r="J296" i="42" s="1"/>
  <c r="H128" i="53"/>
  <c r="J89" i="42" s="1"/>
  <c r="H30" i="53"/>
  <c r="J88" i="42" s="1"/>
  <c r="H54" i="53"/>
  <c r="J136" i="42" s="1"/>
  <c r="H64" i="53"/>
  <c r="J93" i="42" s="1"/>
  <c r="H129" i="53"/>
  <c r="J334" i="42" s="1"/>
  <c r="H257" i="53"/>
  <c r="J350" i="42" s="1"/>
  <c r="H259" i="53"/>
  <c r="J265" i="42" s="1"/>
  <c r="H62" i="53"/>
  <c r="J99" i="42" s="1"/>
  <c r="H86" i="53"/>
  <c r="J111" i="42" s="1"/>
  <c r="H214" i="53"/>
  <c r="J166" i="42" s="1"/>
  <c r="H222" i="53"/>
  <c r="J293" i="42" s="1"/>
  <c r="H342" i="53"/>
  <c r="J210" i="42" s="1"/>
  <c r="H94" i="53"/>
  <c r="J331" i="42" s="1"/>
  <c r="H161" i="53"/>
  <c r="J152" i="42" s="1"/>
  <c r="H163" i="53"/>
  <c r="J344" i="42" s="1"/>
  <c r="H289" i="53"/>
  <c r="J71" i="42" s="1"/>
  <c r="H291" i="53"/>
  <c r="J26" i="42" s="1"/>
  <c r="H33" i="53"/>
  <c r="J223" i="42" s="1"/>
  <c r="H118" i="53"/>
  <c r="J321" i="42" s="1"/>
  <c r="H126" i="53"/>
  <c r="J329" i="42" s="1"/>
  <c r="H134" i="53"/>
  <c r="J280" i="42" s="1"/>
  <c r="H246" i="53"/>
  <c r="J309" i="42" s="1"/>
  <c r="H254" i="53"/>
  <c r="J220" i="42" s="1"/>
  <c r="H262" i="53"/>
  <c r="J67" i="42" s="1"/>
  <c r="H142" i="53"/>
  <c r="J113" i="42" s="1"/>
  <c r="H144" i="53"/>
  <c r="J347" i="42" s="1"/>
  <c r="H152" i="53"/>
  <c r="J46" i="42" s="1"/>
  <c r="H270" i="53"/>
  <c r="J34" i="42" s="1"/>
  <c r="H272" i="53"/>
  <c r="J62" i="42" s="1"/>
  <c r="H280" i="53"/>
  <c r="J69" i="42" s="1"/>
  <c r="H321" i="53"/>
  <c r="J229" i="42" s="1"/>
  <c r="H323" i="53"/>
  <c r="J146" i="42" s="1"/>
  <c r="H4" i="53"/>
  <c r="J95" i="42" s="1"/>
  <c r="H6" i="53"/>
  <c r="J196" i="42" s="1"/>
  <c r="H150" i="53"/>
  <c r="J101" i="42" s="1"/>
  <c r="H158" i="53"/>
  <c r="J217" i="42" s="1"/>
  <c r="H166" i="53"/>
  <c r="J138" i="42" s="1"/>
  <c r="H278" i="53"/>
  <c r="J42" i="42" s="1"/>
  <c r="H286" i="53"/>
  <c r="J39" i="42" s="1"/>
  <c r="H294" i="53"/>
  <c r="J256" i="42" s="1"/>
  <c r="H329" i="53"/>
  <c r="J181" i="42" s="1"/>
  <c r="H331" i="53"/>
  <c r="J298" i="42" s="1"/>
  <c r="H14" i="53"/>
  <c r="J158" i="42" s="1"/>
  <c r="H16" i="53"/>
  <c r="J275" i="42" s="1"/>
  <c r="H24" i="53"/>
  <c r="J199" i="42" s="1"/>
  <c r="H38" i="53"/>
  <c r="J361" i="42" s="1"/>
  <c r="H97" i="53"/>
  <c r="J169" i="42" s="1"/>
  <c r="H174" i="53"/>
  <c r="J140" i="42" s="1"/>
  <c r="H176" i="53"/>
  <c r="J353" i="42" s="1"/>
  <c r="H184" i="53"/>
  <c r="J155" i="42" s="1"/>
  <c r="H225" i="53"/>
  <c r="J310" i="42" s="1"/>
  <c r="H227" i="53"/>
  <c r="J328" i="42" s="1"/>
  <c r="H302" i="53"/>
  <c r="J239" i="42" s="1"/>
  <c r="H304" i="53"/>
  <c r="J197" i="42" s="1"/>
  <c r="H312" i="53"/>
  <c r="J90" i="42" s="1"/>
  <c r="H11" i="53"/>
  <c r="J63" i="42" s="1"/>
  <c r="H13" i="53"/>
  <c r="J251" i="42" s="1"/>
  <c r="H28" i="53"/>
  <c r="J224" i="42" s="1"/>
  <c r="H45" i="53"/>
  <c r="J192" i="42" s="1"/>
  <c r="H60" i="53"/>
  <c r="J178" i="42" s="1"/>
  <c r="H75" i="53"/>
  <c r="J173" i="42" s="1"/>
  <c r="H77" i="53"/>
  <c r="J174" i="42" s="1"/>
  <c r="H90" i="53"/>
  <c r="J283" i="42" s="1"/>
  <c r="H92" i="53"/>
  <c r="J211" i="42" s="1"/>
  <c r="H107" i="53"/>
  <c r="J254" i="42" s="1"/>
  <c r="H109" i="53"/>
  <c r="J235" i="42" s="1"/>
  <c r="H122" i="53"/>
  <c r="J358" i="42" s="1"/>
  <c r="H124" i="53"/>
  <c r="J339" i="42" s="1"/>
  <c r="H141" i="53"/>
  <c r="J337" i="42" s="1"/>
  <c r="H154" i="53"/>
  <c r="J30" i="42" s="1"/>
  <c r="H156" i="53"/>
  <c r="J56" i="42" s="1"/>
  <c r="H173" i="53"/>
  <c r="J135" i="42" s="1"/>
  <c r="H186" i="53"/>
  <c r="J137" i="42" s="1"/>
  <c r="H188" i="53"/>
  <c r="J312" i="42" s="1"/>
  <c r="H205" i="53"/>
  <c r="J356" i="42" s="1"/>
  <c r="H218" i="53"/>
  <c r="J73" i="42" s="1"/>
  <c r="H220" i="53"/>
  <c r="J164" i="42" s="1"/>
  <c r="H237" i="53"/>
  <c r="J201" i="42" s="1"/>
  <c r="H250" i="53"/>
  <c r="J102" i="42" s="1"/>
  <c r="H252" i="53"/>
  <c r="J274" i="42" s="1"/>
  <c r="H269" i="53"/>
  <c r="J61" i="42" s="1"/>
  <c r="H282" i="53"/>
  <c r="J36" i="42" s="1"/>
  <c r="H284" i="53"/>
  <c r="J28" i="42" s="1"/>
  <c r="H301" i="53"/>
  <c r="J236" i="42" s="1"/>
  <c r="H314" i="53"/>
  <c r="J118" i="42" s="1"/>
  <c r="H316" i="53"/>
  <c r="J259" i="42" s="1"/>
  <c r="H333" i="53"/>
  <c r="J291" i="42" s="1"/>
  <c r="H346" i="53"/>
  <c r="J360" i="42" s="1"/>
  <c r="H348" i="53"/>
  <c r="J263" i="42" s="1"/>
  <c r="H9" i="53"/>
  <c r="J308" i="42" s="1"/>
  <c r="H41" i="53"/>
  <c r="J305" i="42" s="1"/>
  <c r="H43" i="53"/>
  <c r="J277" i="42" s="1"/>
  <c r="H73" i="53"/>
  <c r="J246" i="42" s="1"/>
  <c r="H105" i="53"/>
  <c r="J253" i="42" s="1"/>
  <c r="H137" i="53"/>
  <c r="J141" i="42" s="1"/>
  <c r="H139" i="53"/>
  <c r="J270" i="42" s="1"/>
  <c r="H169" i="53"/>
  <c r="J127" i="42" s="1"/>
  <c r="H171" i="53"/>
  <c r="J338" i="42" s="1"/>
  <c r="H201" i="53"/>
  <c r="J131" i="42" s="1"/>
  <c r="H203" i="53"/>
  <c r="J336" i="42" s="1"/>
  <c r="H233" i="53"/>
  <c r="J200" i="42" s="1"/>
  <c r="H235" i="53"/>
  <c r="J255" i="42" s="1"/>
  <c r="H265" i="53"/>
  <c r="J32" i="42" s="1"/>
  <c r="H267" i="53"/>
  <c r="J57" i="42" s="1"/>
  <c r="H297" i="53"/>
  <c r="J257" i="42" s="1"/>
  <c r="H299" i="53"/>
  <c r="J107" i="42" s="1"/>
  <c r="H21" i="53"/>
  <c r="J120" i="42" s="1"/>
  <c r="H36" i="53"/>
  <c r="J324" i="42" s="1"/>
  <c r="H51" i="53"/>
  <c r="J261" i="42" s="1"/>
  <c r="H53" i="53"/>
  <c r="J165" i="42" s="1"/>
  <c r="H68" i="53"/>
  <c r="J86" i="42" s="1"/>
  <c r="H83" i="53"/>
  <c r="J168" i="42" s="1"/>
  <c r="H85" i="53"/>
  <c r="J189" i="42" s="1"/>
  <c r="H100" i="53"/>
  <c r="J195" i="42" s="1"/>
  <c r="H115" i="53"/>
  <c r="J49" i="42" s="1"/>
  <c r="H117" i="53"/>
  <c r="J267" i="42" s="1"/>
  <c r="H132" i="53"/>
  <c r="J325" i="42" s="1"/>
  <c r="H149" i="53"/>
  <c r="J345" i="42" s="1"/>
  <c r="H164" i="53"/>
  <c r="J87" i="42" s="1"/>
  <c r="H181" i="53"/>
  <c r="J367" i="42" s="1"/>
  <c r="H196" i="53"/>
  <c r="J241" i="42" s="1"/>
  <c r="H213" i="53"/>
  <c r="J184" i="42" s="1"/>
  <c r="H228" i="53"/>
  <c r="J249" i="42" s="1"/>
  <c r="H245" i="53"/>
  <c r="J186" i="42" s="1"/>
  <c r="H260" i="53"/>
  <c r="J48" i="42" s="1"/>
  <c r="H292" i="53"/>
  <c r="J58" i="42" s="1"/>
  <c r="H324" i="53"/>
  <c r="J97" i="42" s="1"/>
  <c r="H17" i="53"/>
  <c r="J233" i="42" s="1"/>
  <c r="H49" i="53"/>
  <c r="J116" i="42" s="1"/>
  <c r="H81" i="53"/>
  <c r="J55" i="42" s="1"/>
  <c r="H113" i="53"/>
  <c r="J318" i="42" s="1"/>
  <c r="H145" i="53"/>
  <c r="J35" i="42" s="1"/>
  <c r="H147" i="53"/>
  <c r="J45" i="42" s="1"/>
  <c r="H177" i="53"/>
  <c r="J323" i="42" s="1"/>
  <c r="H179" i="53"/>
  <c r="J343" i="42" s="1"/>
  <c r="H209" i="53"/>
  <c r="J139" i="42" s="1"/>
  <c r="H211" i="53"/>
  <c r="J204" i="42" s="1"/>
  <c r="H241" i="53"/>
  <c r="J281" i="42" s="1"/>
  <c r="H243" i="53"/>
  <c r="J216" i="42" s="1"/>
  <c r="H273" i="53"/>
  <c r="J25" i="42" s="1"/>
  <c r="H275" i="53"/>
  <c r="J38" i="42" s="1"/>
  <c r="H305" i="53"/>
  <c r="J342" i="42" s="1"/>
  <c r="H307" i="53"/>
  <c r="J80" i="42" s="1"/>
  <c r="H337" i="53"/>
  <c r="J162" i="42" s="1"/>
  <c r="H339" i="53"/>
  <c r="J304" i="42" s="1"/>
  <c r="H10" i="53"/>
  <c r="J176" i="42" s="1"/>
  <c r="H12" i="53"/>
  <c r="J180" i="42" s="1"/>
  <c r="H27" i="53"/>
  <c r="J225" i="42" s="1"/>
  <c r="H29" i="53"/>
  <c r="J104" i="42" s="1"/>
  <c r="H42" i="53"/>
  <c r="J340" i="42" s="1"/>
  <c r="H44" i="53"/>
  <c r="J64" i="42" s="1"/>
  <c r="H59" i="53"/>
  <c r="J268" i="42" s="1"/>
  <c r="H61" i="53"/>
  <c r="J98" i="42" s="1"/>
  <c r="H74" i="53"/>
  <c r="J194" i="42" s="1"/>
  <c r="H76" i="53"/>
  <c r="J319" i="42" s="1"/>
  <c r="H91" i="53"/>
  <c r="J129" i="42" s="1"/>
  <c r="H93" i="53"/>
  <c r="J226" i="42" s="1"/>
  <c r="H108" i="53"/>
  <c r="J362" i="42" s="1"/>
  <c r="H123" i="53"/>
  <c r="J287" i="42" s="1"/>
  <c r="H125" i="53"/>
  <c r="J145" i="42" s="1"/>
  <c r="H140" i="53"/>
  <c r="J123" i="42" s="1"/>
  <c r="H157" i="53"/>
  <c r="J132" i="42" s="1"/>
  <c r="H172" i="53"/>
  <c r="J354" i="42" s="1"/>
  <c r="H189" i="53"/>
  <c r="J109" i="42" s="1"/>
  <c r="H204" i="53"/>
  <c r="J317" i="42" s="1"/>
  <c r="H221" i="53"/>
  <c r="J227" i="42" s="1"/>
  <c r="H236" i="53"/>
  <c r="J185" i="42" s="1"/>
  <c r="H253" i="53"/>
  <c r="J205" i="42" s="1"/>
  <c r="H268" i="53"/>
  <c r="J50" i="42" s="1"/>
  <c r="H285" i="53"/>
  <c r="J70" i="42" s="1"/>
  <c r="H300" i="53"/>
  <c r="J244" i="42" s="1"/>
  <c r="H317" i="53"/>
  <c r="J260" i="42" s="1"/>
  <c r="H332" i="53"/>
  <c r="J300" i="42" s="1"/>
  <c r="H25" i="53"/>
  <c r="J124" i="42" s="1"/>
  <c r="H57" i="53"/>
  <c r="J232" i="42" s="1"/>
  <c r="H89" i="53"/>
  <c r="J76" i="42" s="1"/>
  <c r="H121" i="53"/>
  <c r="J326" i="42" s="1"/>
  <c r="H153" i="53"/>
  <c r="J351" i="42" s="1"/>
  <c r="H155" i="53"/>
  <c r="J103" i="42" s="1"/>
  <c r="H185" i="53"/>
  <c r="J154" i="42" s="1"/>
  <c r="H187" i="53"/>
  <c r="J292" i="42" s="1"/>
  <c r="H217" i="53"/>
  <c r="J222" i="42" s="1"/>
  <c r="H219" i="53"/>
  <c r="J147" i="42" s="1"/>
  <c r="H249" i="53"/>
  <c r="J188" i="42" s="1"/>
  <c r="H251" i="53"/>
  <c r="J286" i="42" s="1"/>
  <c r="H281" i="53"/>
  <c r="J29" i="42" s="1"/>
  <c r="H283" i="53"/>
  <c r="J37" i="42" s="1"/>
  <c r="H313" i="53"/>
  <c r="J352" i="42" s="1"/>
  <c r="H315" i="53"/>
  <c r="J240" i="42" s="1"/>
  <c r="H345" i="53"/>
  <c r="J273" i="42" s="1"/>
  <c r="H347" i="53"/>
  <c r="J271" i="42" s="1"/>
  <c r="H5" i="53"/>
  <c r="J83" i="42" s="1"/>
  <c r="H20" i="53"/>
  <c r="J79" i="42" s="1"/>
  <c r="H35" i="53"/>
  <c r="J160" i="42" s="1"/>
  <c r="H37" i="53"/>
  <c r="J206" i="42" s="1"/>
  <c r="H52" i="53"/>
  <c r="J150" i="42" s="1"/>
  <c r="H67" i="53"/>
  <c r="J247" i="42" s="1"/>
  <c r="H69" i="53"/>
  <c r="J114" i="42" s="1"/>
  <c r="H84" i="53"/>
  <c r="J202" i="42" s="1"/>
  <c r="H99" i="53"/>
  <c r="J126" i="42" s="1"/>
  <c r="H101" i="53"/>
  <c r="J322" i="42" s="1"/>
  <c r="H116" i="53"/>
  <c r="J161" i="42" s="1"/>
  <c r="H131" i="53"/>
  <c r="J115" i="42" s="1"/>
  <c r="H133" i="53"/>
  <c r="J167" i="42" s="1"/>
  <c r="H148" i="53"/>
  <c r="J266" i="42" s="1"/>
  <c r="H165" i="53"/>
  <c r="J320" i="42" s="1"/>
  <c r="H180" i="53"/>
  <c r="J238" i="42" s="1"/>
  <c r="H197" i="53"/>
  <c r="J149" i="42" s="1"/>
  <c r="H212" i="53"/>
  <c r="J231" i="42" s="1"/>
  <c r="H229" i="53"/>
  <c r="J74" i="42" s="1"/>
  <c r="H244" i="53"/>
  <c r="J341" i="42" s="1"/>
  <c r="H261" i="53"/>
  <c r="J40" i="42" s="1"/>
  <c r="H276" i="53"/>
  <c r="J68" i="42" s="1"/>
  <c r="H293" i="53"/>
  <c r="J82" i="42" s="1"/>
  <c r="H308" i="53"/>
  <c r="J110" i="42" s="1"/>
  <c r="H325" i="53"/>
  <c r="J355" i="42" s="1"/>
  <c r="H340" i="53"/>
  <c r="J311" i="42" s="1"/>
  <c r="G162" i="2"/>
  <c r="F162" i="2"/>
  <c r="G173" i="2"/>
  <c r="F173" i="2"/>
  <c r="G6" i="31"/>
  <c r="I95" i="42" s="1"/>
  <c r="F7" i="31"/>
  <c r="G7" i="31" s="1"/>
  <c r="I83" i="42" s="1"/>
  <c r="F11" i="31"/>
  <c r="G11" i="31" s="1"/>
  <c r="I308" i="42" s="1"/>
  <c r="F15" i="31"/>
  <c r="G15" i="31" s="1"/>
  <c r="I251" i="42" s="1"/>
  <c r="F19" i="31"/>
  <c r="G19" i="31" s="1"/>
  <c r="I233" i="42" s="1"/>
  <c r="F23" i="31"/>
  <c r="G23" i="31" s="1"/>
  <c r="I120" i="42" s="1"/>
  <c r="F27" i="31"/>
  <c r="G27" i="31" s="1"/>
  <c r="I124" i="42" s="1"/>
  <c r="F31" i="31"/>
  <c r="F35" i="31"/>
  <c r="F39" i="31"/>
  <c r="G39" i="31" s="1"/>
  <c r="I206" i="42" s="1"/>
  <c r="F43" i="31"/>
  <c r="G43" i="31" s="1"/>
  <c r="I305" i="42" s="1"/>
  <c r="F47" i="31"/>
  <c r="G47" i="31" s="1"/>
  <c r="I192" i="42" s="1"/>
  <c r="F51" i="31"/>
  <c r="G51" i="31" s="1"/>
  <c r="I116" i="42" s="1"/>
  <c r="F55" i="31"/>
  <c r="G55" i="31" s="1"/>
  <c r="I165" i="42" s="1"/>
  <c r="F59" i="31"/>
  <c r="G59" i="31" s="1"/>
  <c r="I232" i="42" s="1"/>
  <c r="F63" i="31"/>
  <c r="F67" i="31"/>
  <c r="G67" i="31" s="1"/>
  <c r="I218" i="42" s="1"/>
  <c r="F71" i="31"/>
  <c r="G71" i="31" s="1"/>
  <c r="I114" i="42" s="1"/>
  <c r="F75" i="31"/>
  <c r="G75" i="31" s="1"/>
  <c r="I246" i="42" s="1"/>
  <c r="F79" i="31"/>
  <c r="G79" i="31" s="1"/>
  <c r="I174" i="42" s="1"/>
  <c r="F83" i="31"/>
  <c r="G83" i="31" s="1"/>
  <c r="I55" i="42" s="1"/>
  <c r="F87" i="31"/>
  <c r="G87" i="31" s="1"/>
  <c r="I189" i="42" s="1"/>
  <c r="F91" i="31"/>
  <c r="G91" i="31" s="1"/>
  <c r="I76" i="42" s="1"/>
  <c r="F95" i="31"/>
  <c r="G95" i="31" s="1"/>
  <c r="I226" i="42" s="1"/>
  <c r="F99" i="31"/>
  <c r="G99" i="31" s="1"/>
  <c r="I169" i="42" s="1"/>
  <c r="F103" i="31"/>
  <c r="G103" i="31" s="1"/>
  <c r="I322" i="42" s="1"/>
  <c r="F107" i="31"/>
  <c r="G107" i="31" s="1"/>
  <c r="I253" i="42" s="1"/>
  <c r="F111" i="31"/>
  <c r="G111" i="31" s="1"/>
  <c r="I235" i="42" s="1"/>
  <c r="F115" i="31"/>
  <c r="G115" i="31" s="1"/>
  <c r="I318" i="42" s="1"/>
  <c r="F119" i="31"/>
  <c r="G119" i="31" s="1"/>
  <c r="I267" i="42" s="1"/>
  <c r="F123" i="31"/>
  <c r="G123" i="31" s="1"/>
  <c r="I326" i="42" s="1"/>
  <c r="F127" i="31"/>
  <c r="G127" i="31" s="1"/>
  <c r="I145" i="42" s="1"/>
  <c r="F131" i="31"/>
  <c r="G131" i="31" s="1"/>
  <c r="I334" i="42" s="1"/>
  <c r="F135" i="31"/>
  <c r="G135" i="31" s="1"/>
  <c r="I167" i="42" s="1"/>
  <c r="F139" i="31"/>
  <c r="G139" i="31" s="1"/>
  <c r="I141" i="42" s="1"/>
  <c r="F143" i="31"/>
  <c r="G143" i="31" s="1"/>
  <c r="I337" i="42" s="1"/>
  <c r="F147" i="31"/>
  <c r="G147" i="31" s="1"/>
  <c r="I35" i="42" s="1"/>
  <c r="F151" i="31"/>
  <c r="G151" i="31" s="1"/>
  <c r="I345" i="42" s="1"/>
  <c r="F155" i="31"/>
  <c r="G155" i="31" s="1"/>
  <c r="I351" i="42" s="1"/>
  <c r="F159" i="31"/>
  <c r="G159" i="31" s="1"/>
  <c r="I132" i="42" s="1"/>
  <c r="F163" i="31"/>
  <c r="G163" i="31" s="1"/>
  <c r="I152" i="42" s="1"/>
  <c r="F167" i="31"/>
  <c r="G167" i="31" s="1"/>
  <c r="I320" i="42" s="1"/>
  <c r="F171" i="31"/>
  <c r="G171" i="31" s="1"/>
  <c r="I127" i="42" s="1"/>
  <c r="F175" i="31"/>
  <c r="G175" i="31" s="1"/>
  <c r="I135" i="42" s="1"/>
  <c r="F179" i="31"/>
  <c r="G179" i="31" s="1"/>
  <c r="I323" i="42" s="1"/>
  <c r="F183" i="31"/>
  <c r="G183" i="31" s="1"/>
  <c r="I367" i="42" s="1"/>
  <c r="F187" i="31"/>
  <c r="G187" i="31" s="1"/>
  <c r="I154" i="42" s="1"/>
  <c r="F191" i="31"/>
  <c r="G191" i="31" s="1"/>
  <c r="I109" i="42" s="1"/>
  <c r="F195" i="31"/>
  <c r="G195" i="31" s="1"/>
  <c r="I303" i="42" s="1"/>
  <c r="F199" i="31"/>
  <c r="G199" i="31" s="1"/>
  <c r="I149" i="42" s="1"/>
  <c r="F203" i="31"/>
  <c r="G203" i="31" s="1"/>
  <c r="I131" i="42" s="1"/>
  <c r="F207" i="31"/>
  <c r="G207" i="31" s="1"/>
  <c r="I356" i="42" s="1"/>
  <c r="F211" i="31"/>
  <c r="G211" i="31" s="1"/>
  <c r="I139" i="42" s="1"/>
  <c r="F215" i="31"/>
  <c r="G215" i="31" s="1"/>
  <c r="I184" i="42" s="1"/>
  <c r="F219" i="31"/>
  <c r="G219" i="31" s="1"/>
  <c r="I222" i="42" s="1"/>
  <c r="F223" i="31"/>
  <c r="G223" i="31" s="1"/>
  <c r="I227" i="42" s="1"/>
  <c r="F227" i="31"/>
  <c r="G227" i="31" s="1"/>
  <c r="I310" i="42" s="1"/>
  <c r="F231" i="31"/>
  <c r="G231" i="31" s="1"/>
  <c r="I74" i="42" s="1"/>
  <c r="F235" i="31"/>
  <c r="G235" i="31" s="1"/>
  <c r="I200" i="42" s="1"/>
  <c r="F239" i="31"/>
  <c r="G239" i="31" s="1"/>
  <c r="I201" i="42" s="1"/>
  <c r="F243" i="31"/>
  <c r="G243" i="31" s="1"/>
  <c r="I281" i="42" s="1"/>
  <c r="F247" i="31"/>
  <c r="G247" i="31" s="1"/>
  <c r="I186" i="42" s="1"/>
  <c r="F251" i="31"/>
  <c r="G251" i="31" s="1"/>
  <c r="I188" i="42" s="1"/>
  <c r="F255" i="31"/>
  <c r="G255" i="31" s="1"/>
  <c r="I205" i="42" s="1"/>
  <c r="F259" i="31"/>
  <c r="G259" i="31" s="1"/>
  <c r="I350" i="42" s="1"/>
  <c r="F263" i="31"/>
  <c r="G263" i="31" s="1"/>
  <c r="I40" i="42" s="1"/>
  <c r="F267" i="31"/>
  <c r="F271" i="31"/>
  <c r="G271" i="31" s="1"/>
  <c r="I61" i="42" s="1"/>
  <c r="F275" i="31"/>
  <c r="F279" i="31"/>
  <c r="G279" i="31" s="1"/>
  <c r="I52" i="42" s="1"/>
  <c r="F283" i="31"/>
  <c r="G283" i="31" s="1"/>
  <c r="I29" i="42" s="1"/>
  <c r="F287" i="31"/>
  <c r="G287" i="31" s="1"/>
  <c r="I70" i="42" s="1"/>
  <c r="F291" i="31"/>
  <c r="G291" i="31" s="1"/>
  <c r="I71" i="42" s="1"/>
  <c r="F295" i="31"/>
  <c r="G295" i="31" s="1"/>
  <c r="I82" i="42" s="1"/>
  <c r="F299" i="31"/>
  <c r="G299" i="31" s="1"/>
  <c r="I257" i="42" s="1"/>
  <c r="F303" i="31"/>
  <c r="G303" i="31" s="1"/>
  <c r="I236" i="42" s="1"/>
  <c r="F307" i="31"/>
  <c r="G307" i="31" s="1"/>
  <c r="I342" i="42" s="1"/>
  <c r="F311" i="31"/>
  <c r="G311" i="31" s="1"/>
  <c r="I187" i="42" s="1"/>
  <c r="F315" i="31"/>
  <c r="G315" i="31" s="1"/>
  <c r="I352" i="42" s="1"/>
  <c r="F319" i="31"/>
  <c r="G319" i="31" s="1"/>
  <c r="I260" i="42" s="1"/>
  <c r="F323" i="31"/>
  <c r="G323" i="31" s="1"/>
  <c r="I229" i="42" s="1"/>
  <c r="F327" i="31"/>
  <c r="G327" i="31" s="1"/>
  <c r="I355" i="42" s="1"/>
  <c r="F331" i="31"/>
  <c r="G331" i="31" s="1"/>
  <c r="I181" i="42" s="1"/>
  <c r="F335" i="31"/>
  <c r="G335" i="31" s="1"/>
  <c r="I291" i="42" s="1"/>
  <c r="F339" i="31"/>
  <c r="G339" i="31" s="1"/>
  <c r="I162" i="42" s="1"/>
  <c r="F343" i="31"/>
  <c r="G343" i="31" s="1"/>
  <c r="I282" i="42" s="1"/>
  <c r="F347" i="31"/>
  <c r="G347" i="31" s="1"/>
  <c r="I273" i="42" s="1"/>
  <c r="E4" i="42"/>
  <c r="E8" i="42"/>
  <c r="F8" i="31"/>
  <c r="G8" i="31" s="1"/>
  <c r="I196" i="42" s="1"/>
  <c r="F16" i="31"/>
  <c r="G16" i="31" s="1"/>
  <c r="I158" i="42" s="1"/>
  <c r="F24" i="31"/>
  <c r="G24" i="31" s="1"/>
  <c r="I191" i="42" s="1"/>
  <c r="F32" i="31"/>
  <c r="F40" i="31"/>
  <c r="F48" i="31"/>
  <c r="G48" i="31" s="1"/>
  <c r="I75" i="42" s="1"/>
  <c r="F56" i="31"/>
  <c r="G56" i="31" s="1"/>
  <c r="I136" i="42" s="1"/>
  <c r="F64" i="31"/>
  <c r="G64" i="31" s="1"/>
  <c r="I99" i="42" s="1"/>
  <c r="F72" i="31"/>
  <c r="G72" i="31" s="1"/>
  <c r="I105" i="42" s="1"/>
  <c r="F80" i="31"/>
  <c r="G80" i="31" s="1"/>
  <c r="I66" i="42" s="1"/>
  <c r="F84" i="31"/>
  <c r="G84" i="31" s="1"/>
  <c r="I41" i="42" s="1"/>
  <c r="F88" i="31"/>
  <c r="G88" i="31" s="1"/>
  <c r="I111" i="42" s="1"/>
  <c r="F92" i="31"/>
  <c r="G92" i="31" s="1"/>
  <c r="I283" i="42" s="1"/>
  <c r="F96" i="31"/>
  <c r="G96" i="31" s="1"/>
  <c r="I331" i="42" s="1"/>
  <c r="F100" i="31"/>
  <c r="G100" i="31" s="1"/>
  <c r="I252" i="42" s="1"/>
  <c r="F104" i="31"/>
  <c r="G104" i="31" s="1"/>
  <c r="I262" i="42" s="1"/>
  <c r="F108" i="31"/>
  <c r="G108" i="31" s="1"/>
  <c r="I285" i="42" s="1"/>
  <c r="F112" i="31"/>
  <c r="G112" i="31" s="1"/>
  <c r="I213" i="42" s="1"/>
  <c r="F116" i="31"/>
  <c r="G116" i="31" s="1"/>
  <c r="I208" i="42" s="1"/>
  <c r="F120" i="31"/>
  <c r="G120" i="31" s="1"/>
  <c r="I321" i="42" s="1"/>
  <c r="F124" i="31"/>
  <c r="G124" i="31" s="1"/>
  <c r="I358" i="42" s="1"/>
  <c r="F128" i="31"/>
  <c r="G128" i="31" s="1"/>
  <c r="I329" i="42" s="1"/>
  <c r="F132" i="31"/>
  <c r="G132" i="31" s="1"/>
  <c r="I276" i="42" s="1"/>
  <c r="F136" i="31"/>
  <c r="G136" i="31" s="1"/>
  <c r="I280" i="42" s="1"/>
  <c r="F140" i="31"/>
  <c r="G140" i="31" s="1"/>
  <c r="I363" i="42" s="1"/>
  <c r="F144" i="31"/>
  <c r="G144" i="31" s="1"/>
  <c r="I113" i="42" s="1"/>
  <c r="F148" i="31"/>
  <c r="G148" i="31" s="1"/>
  <c r="I81" i="42" s="1"/>
  <c r="F152" i="31"/>
  <c r="G152" i="31" s="1"/>
  <c r="I101" i="42" s="1"/>
  <c r="F156" i="31"/>
  <c r="G156" i="31" s="1"/>
  <c r="I30" i="42" s="1"/>
  <c r="F160" i="31"/>
  <c r="G160" i="31" s="1"/>
  <c r="I217" i="42" s="1"/>
  <c r="F164" i="31"/>
  <c r="G164" i="31" s="1"/>
  <c r="I134" i="42" s="1"/>
  <c r="F168" i="31"/>
  <c r="G168" i="31" s="1"/>
  <c r="I138" i="42" s="1"/>
  <c r="F172" i="31"/>
  <c r="G172" i="31" s="1"/>
  <c r="I332" i="42" s="1"/>
  <c r="F176" i="31"/>
  <c r="G176" i="31" s="1"/>
  <c r="I140" i="42" s="1"/>
  <c r="F180" i="31"/>
  <c r="G180" i="31" s="1"/>
  <c r="I43" i="42" s="1"/>
  <c r="F184" i="31"/>
  <c r="G184" i="31" s="1"/>
  <c r="I349" i="42" s="1"/>
  <c r="F188" i="31"/>
  <c r="G188" i="31" s="1"/>
  <c r="I137" i="42" s="1"/>
  <c r="F192" i="31"/>
  <c r="G192" i="31" s="1"/>
  <c r="I269" i="42" s="1"/>
  <c r="F196" i="31"/>
  <c r="G196" i="31" s="1"/>
  <c r="I333" i="42" s="1"/>
  <c r="F200" i="31"/>
  <c r="G200" i="31" s="1"/>
  <c r="I301" i="42" s="1"/>
  <c r="F204" i="31"/>
  <c r="G204" i="31" s="1"/>
  <c r="I368" i="42" s="1"/>
  <c r="F208" i="31"/>
  <c r="G208" i="31" s="1"/>
  <c r="I327" i="42" s="1"/>
  <c r="F212" i="31"/>
  <c r="G212" i="31" s="1"/>
  <c r="I94" i="42" s="1"/>
  <c r="F216" i="31"/>
  <c r="G216" i="31" s="1"/>
  <c r="I166" i="42" s="1"/>
  <c r="F220" i="31"/>
  <c r="G220" i="31" s="1"/>
  <c r="I73" i="42" s="1"/>
  <c r="F224" i="31"/>
  <c r="G224" i="31" s="1"/>
  <c r="I293" i="42" s="1"/>
  <c r="F228" i="31"/>
  <c r="G228" i="31" s="1"/>
  <c r="I250" i="42" s="1"/>
  <c r="F232" i="31"/>
  <c r="G232" i="31" s="1"/>
  <c r="I219" i="42" s="1"/>
  <c r="F236" i="31"/>
  <c r="G236" i="31" s="1"/>
  <c r="I369" i="42" s="1"/>
  <c r="F240" i="31"/>
  <c r="G240" i="31" s="1"/>
  <c r="I177" i="42" s="1"/>
  <c r="F244" i="31"/>
  <c r="G244" i="31" s="1"/>
  <c r="I214" i="42" s="1"/>
  <c r="F248" i="31"/>
  <c r="G248" i="31" s="1"/>
  <c r="I309" i="42" s="1"/>
  <c r="F252" i="31"/>
  <c r="G252" i="31" s="1"/>
  <c r="I102" i="42" s="1"/>
  <c r="F256" i="31"/>
  <c r="G256" i="31" s="1"/>
  <c r="I220" i="42" s="1"/>
  <c r="F260" i="31"/>
  <c r="G260" i="31" s="1"/>
  <c r="I159" i="42" s="1"/>
  <c r="F264" i="31"/>
  <c r="G264" i="31" s="1"/>
  <c r="I67" i="42" s="1"/>
  <c r="F268" i="31"/>
  <c r="G268" i="31" s="1"/>
  <c r="I27" i="42" s="1"/>
  <c r="F272" i="31"/>
  <c r="G272" i="31" s="1"/>
  <c r="I34" i="42" s="1"/>
  <c r="F276" i="31"/>
  <c r="G276" i="31" s="1"/>
  <c r="I33" i="42" s="1"/>
  <c r="F280" i="31"/>
  <c r="G280" i="31" s="1"/>
  <c r="I42" i="42" s="1"/>
  <c r="F284" i="31"/>
  <c r="G284" i="31" s="1"/>
  <c r="I36" i="42" s="1"/>
  <c r="F288" i="31"/>
  <c r="G288" i="31" s="1"/>
  <c r="I39" i="42" s="1"/>
  <c r="F292" i="31"/>
  <c r="G292" i="31" s="1"/>
  <c r="I51" i="42" s="1"/>
  <c r="F296" i="31"/>
  <c r="F300" i="31"/>
  <c r="G300" i="31" s="1"/>
  <c r="I54" i="42" s="1"/>
  <c r="F304" i="31"/>
  <c r="G304" i="31" s="1"/>
  <c r="I239" i="42" s="1"/>
  <c r="F308" i="31"/>
  <c r="G308" i="31" s="1"/>
  <c r="I316" i="42" s="1"/>
  <c r="F312" i="31"/>
  <c r="G312" i="31" s="1"/>
  <c r="I100" i="42" s="1"/>
  <c r="F316" i="31"/>
  <c r="F320" i="31"/>
  <c r="G320" i="31" s="1"/>
  <c r="I212" i="42" s="1"/>
  <c r="F324" i="31"/>
  <c r="G324" i="31" s="1"/>
  <c r="I315" i="42" s="1"/>
  <c r="F328" i="31"/>
  <c r="G328" i="31" s="1"/>
  <c r="I330" i="42" s="1"/>
  <c r="F332" i="31"/>
  <c r="G332" i="31" s="1"/>
  <c r="I96" i="42" s="1"/>
  <c r="F336" i="31"/>
  <c r="G336" i="31" s="1"/>
  <c r="I306" i="42" s="1"/>
  <c r="F340" i="31"/>
  <c r="G340" i="31" s="1"/>
  <c r="I365" i="42" s="1"/>
  <c r="F344" i="31"/>
  <c r="G344" i="31" s="1"/>
  <c r="I210" i="42" s="1"/>
  <c r="F348" i="31"/>
  <c r="G348" i="31" s="1"/>
  <c r="I360" i="42" s="1"/>
  <c r="E5" i="42"/>
  <c r="F12" i="31"/>
  <c r="G12" i="31" s="1"/>
  <c r="I176" i="42" s="1"/>
  <c r="F20" i="31"/>
  <c r="G20" i="31" s="1"/>
  <c r="I157" i="42" s="1"/>
  <c r="F28" i="31"/>
  <c r="G28" i="31" s="1"/>
  <c r="I335" i="42" s="1"/>
  <c r="F36" i="31"/>
  <c r="G36" i="31" s="1"/>
  <c r="I198" i="42" s="1"/>
  <c r="F44" i="31"/>
  <c r="G44" i="31" s="1"/>
  <c r="I340" i="42" s="1"/>
  <c r="F52" i="31"/>
  <c r="G52" i="31" s="1"/>
  <c r="I65" i="42" s="1"/>
  <c r="F60" i="31"/>
  <c r="G60" i="31" s="1"/>
  <c r="I182" i="42" s="1"/>
  <c r="F68" i="31"/>
  <c r="G68" i="31" s="1"/>
  <c r="I91" i="42" s="1"/>
  <c r="F76" i="31"/>
  <c r="G76" i="31" s="1"/>
  <c r="I194" i="42" s="1"/>
  <c r="G66" i="2"/>
  <c r="F66" i="2"/>
  <c r="G77" i="2"/>
  <c r="F77" i="2"/>
  <c r="G153" i="2"/>
  <c r="F153" i="2"/>
  <c r="G266" i="2"/>
  <c r="F266" i="2"/>
  <c r="G281" i="2"/>
  <c r="F281" i="2"/>
  <c r="G325" i="2"/>
  <c r="F325" i="2"/>
  <c r="G334" i="2"/>
  <c r="F334" i="2"/>
  <c r="G57" i="2"/>
  <c r="G226" i="2"/>
  <c r="F226" i="2"/>
  <c r="F243" i="2"/>
  <c r="G243" i="2"/>
  <c r="G253" i="2"/>
  <c r="F253" i="2"/>
  <c r="G130" i="2"/>
  <c r="F130" i="2"/>
  <c r="G141" i="2"/>
  <c r="F141" i="2"/>
  <c r="G217" i="2"/>
  <c r="F217" i="2"/>
  <c r="G34" i="2"/>
  <c r="F34" i="2"/>
  <c r="F45" i="2"/>
  <c r="G121" i="2"/>
  <c r="F121" i="2"/>
  <c r="G25" i="2"/>
  <c r="F25" i="2"/>
  <c r="G194" i="2"/>
  <c r="F194" i="2"/>
  <c r="G205" i="2"/>
  <c r="F205" i="2"/>
  <c r="F7" i="3"/>
  <c r="E83" i="42" s="1"/>
  <c r="F23" i="3"/>
  <c r="E120" i="42" s="1"/>
  <c r="G98" i="2"/>
  <c r="F98" i="2"/>
  <c r="G109" i="2"/>
  <c r="F109" i="2"/>
  <c r="G185" i="2"/>
  <c r="F185" i="2"/>
  <c r="F204" i="3"/>
  <c r="E368" i="42" s="1"/>
  <c r="G13" i="2"/>
  <c r="F13" i="2"/>
  <c r="G89" i="2"/>
  <c r="F89" i="2"/>
  <c r="F16" i="2"/>
  <c r="G28" i="2"/>
  <c r="F28" i="2"/>
  <c r="G31" i="2"/>
  <c r="G60" i="2"/>
  <c r="F60" i="2"/>
  <c r="G63" i="2"/>
  <c r="F63" i="2"/>
  <c r="F80" i="2"/>
  <c r="G92" i="2"/>
  <c r="F92" i="2"/>
  <c r="G95" i="2"/>
  <c r="F95" i="2"/>
  <c r="F124" i="2"/>
  <c r="G127" i="2"/>
  <c r="F127" i="2"/>
  <c r="F144" i="2"/>
  <c r="F156" i="2"/>
  <c r="G159" i="2"/>
  <c r="F159" i="2"/>
  <c r="F176" i="2"/>
  <c r="F208" i="2"/>
  <c r="G220" i="2"/>
  <c r="F220" i="2"/>
  <c r="G223" i="2"/>
  <c r="F223" i="2"/>
  <c r="F275" i="2"/>
  <c r="G275" i="2"/>
  <c r="G289" i="2"/>
  <c r="F289" i="2"/>
  <c r="G297" i="2"/>
  <c r="F297" i="2"/>
  <c r="F8" i="3"/>
  <c r="E196" i="42" s="1"/>
  <c r="G5" i="2"/>
  <c r="F5" i="2"/>
  <c r="G17" i="2"/>
  <c r="F17" i="2"/>
  <c r="G37" i="2"/>
  <c r="F37" i="2"/>
  <c r="F49" i="2"/>
  <c r="G69" i="2"/>
  <c r="F69" i="2"/>
  <c r="G101" i="2"/>
  <c r="F101" i="2"/>
  <c r="G113" i="2"/>
  <c r="F113" i="2"/>
  <c r="G133" i="2"/>
  <c r="F133" i="2"/>
  <c r="G145" i="2"/>
  <c r="F145" i="2"/>
  <c r="G165" i="2"/>
  <c r="F165" i="2"/>
  <c r="G177" i="2"/>
  <c r="F177" i="2"/>
  <c r="G197" i="2"/>
  <c r="F197" i="2"/>
  <c r="G209" i="2"/>
  <c r="F209" i="2"/>
  <c r="G229" i="2"/>
  <c r="F229" i="2"/>
  <c r="G247" i="2"/>
  <c r="F247" i="2"/>
  <c r="G257" i="2"/>
  <c r="G260" i="2"/>
  <c r="F260" i="2"/>
  <c r="G276" i="2"/>
  <c r="F276" i="2"/>
  <c r="G305" i="2"/>
  <c r="F305" i="2"/>
  <c r="F16" i="3"/>
  <c r="E158" i="42" s="1"/>
  <c r="G20" i="2"/>
  <c r="G23" i="2"/>
  <c r="F23" i="2"/>
  <c r="G52" i="2"/>
  <c r="F52" i="2"/>
  <c r="G84" i="2"/>
  <c r="F84" i="2"/>
  <c r="G87" i="2"/>
  <c r="F87" i="2"/>
  <c r="G116" i="2"/>
  <c r="F116" i="2"/>
  <c r="G119" i="2"/>
  <c r="F119" i="2"/>
  <c r="G148" i="2"/>
  <c r="G151" i="2"/>
  <c r="F151" i="2"/>
  <c r="F180" i="2"/>
  <c r="G183" i="2"/>
  <c r="F183" i="2"/>
  <c r="G212" i="2"/>
  <c r="F212" i="2"/>
  <c r="G215" i="2"/>
  <c r="F236" i="2"/>
  <c r="F251" i="2"/>
  <c r="G251" i="2"/>
  <c r="G261" i="2"/>
  <c r="F261" i="2"/>
  <c r="G295" i="2"/>
  <c r="F295" i="2"/>
  <c r="F24" i="3"/>
  <c r="E191" i="42" s="1"/>
  <c r="F26" i="3"/>
  <c r="E199" i="42" s="1"/>
  <c r="G9" i="2"/>
  <c r="F9" i="2"/>
  <c r="G29" i="2"/>
  <c r="F29" i="2"/>
  <c r="G41" i="2"/>
  <c r="F41" i="2"/>
  <c r="G61" i="2"/>
  <c r="F61" i="2"/>
  <c r="F73" i="2"/>
  <c r="G93" i="2"/>
  <c r="F93" i="2"/>
  <c r="G105" i="2"/>
  <c r="G125" i="2"/>
  <c r="F125" i="2"/>
  <c r="G137" i="2"/>
  <c r="G157" i="2"/>
  <c r="F157" i="2"/>
  <c r="G169" i="2"/>
  <c r="F169" i="2"/>
  <c r="G189" i="2"/>
  <c r="F189" i="2"/>
  <c r="G201" i="2"/>
  <c r="F201" i="2"/>
  <c r="G221" i="2"/>
  <c r="F221" i="2"/>
  <c r="G233" i="2"/>
  <c r="F233" i="2"/>
  <c r="G255" i="2"/>
  <c r="F255" i="2"/>
  <c r="G268" i="2"/>
  <c r="G302" i="2"/>
  <c r="F302" i="2"/>
  <c r="G12" i="2"/>
  <c r="F32" i="2"/>
  <c r="G44" i="2"/>
  <c r="F44" i="2"/>
  <c r="G47" i="2"/>
  <c r="F47" i="2"/>
  <c r="F64" i="2"/>
  <c r="G79" i="2"/>
  <c r="F96" i="2"/>
  <c r="G108" i="2"/>
  <c r="F108" i="2"/>
  <c r="G111" i="2"/>
  <c r="F111" i="2"/>
  <c r="G140" i="2"/>
  <c r="F140" i="2"/>
  <c r="G143" i="2"/>
  <c r="F143" i="2"/>
  <c r="F160" i="2"/>
  <c r="G172" i="2"/>
  <c r="F172" i="2"/>
  <c r="F175" i="2"/>
  <c r="F192" i="2"/>
  <c r="G204" i="2"/>
  <c r="F204" i="2"/>
  <c r="G207" i="2"/>
  <c r="F207" i="2"/>
  <c r="F224" i="2"/>
  <c r="G245" i="2"/>
  <c r="F245" i="2"/>
  <c r="F249" i="2"/>
  <c r="G249" i="2"/>
  <c r="G287" i="2"/>
  <c r="F287" i="2"/>
  <c r="G21" i="2"/>
  <c r="F21" i="2"/>
  <c r="G53" i="2"/>
  <c r="F53" i="2"/>
  <c r="G65" i="2"/>
  <c r="F65" i="2"/>
  <c r="G85" i="2"/>
  <c r="F85" i="2"/>
  <c r="G97" i="2"/>
  <c r="F97" i="2"/>
  <c r="G117" i="2"/>
  <c r="F117" i="2"/>
  <c r="G129" i="2"/>
  <c r="F129" i="2"/>
  <c r="G149" i="2"/>
  <c r="F149" i="2"/>
  <c r="G161" i="2"/>
  <c r="F161" i="2"/>
  <c r="G181" i="2"/>
  <c r="F181" i="2"/>
  <c r="F193" i="2"/>
  <c r="G213" i="2"/>
  <c r="F213" i="2"/>
  <c r="G225" i="2"/>
  <c r="F225" i="2"/>
  <c r="F274" i="2"/>
  <c r="G277" i="2"/>
  <c r="F277" i="2"/>
  <c r="G303" i="2"/>
  <c r="F303" i="2"/>
  <c r="F21" i="3"/>
  <c r="E221" i="42" s="1"/>
  <c r="F4" i="2"/>
  <c r="G7" i="2"/>
  <c r="F7" i="2"/>
  <c r="F24" i="2"/>
  <c r="G36" i="2"/>
  <c r="G39" i="2"/>
  <c r="F39" i="2"/>
  <c r="F56" i="2"/>
  <c r="G68" i="2"/>
  <c r="F68" i="2"/>
  <c r="G71" i="2"/>
  <c r="F71" i="2"/>
  <c r="F88" i="2"/>
  <c r="G100" i="2"/>
  <c r="G103" i="2"/>
  <c r="F103" i="2"/>
  <c r="G132" i="2"/>
  <c r="F132" i="2"/>
  <c r="G164" i="2"/>
  <c r="F164" i="2"/>
  <c r="F184" i="2"/>
  <c r="G196" i="2"/>
  <c r="F196" i="2"/>
  <c r="G199" i="2"/>
  <c r="F199" i="2"/>
  <c r="F216" i="2"/>
  <c r="G228" i="2"/>
  <c r="F228" i="2"/>
  <c r="G231" i="2"/>
  <c r="F231" i="2"/>
  <c r="F213" i="3"/>
  <c r="E204" i="42" s="1"/>
  <c r="F214" i="3"/>
  <c r="E231" i="42" s="1"/>
  <c r="F288" i="2"/>
  <c r="F304" i="2"/>
  <c r="G317" i="2"/>
  <c r="F317" i="2"/>
  <c r="F320" i="2"/>
  <c r="G323" i="2"/>
  <c r="G345" i="2"/>
  <c r="F345" i="2"/>
  <c r="F209" i="3"/>
  <c r="E143" i="42" s="1"/>
  <c r="G309" i="2"/>
  <c r="F309" i="2"/>
  <c r="G318" i="2"/>
  <c r="F318" i="2"/>
  <c r="G337" i="2"/>
  <c r="F337" i="2"/>
  <c r="F285" i="3"/>
  <c r="E37" i="42" s="1"/>
  <c r="F317" i="3"/>
  <c r="E240" i="42" s="1"/>
  <c r="F164" i="3"/>
  <c r="E134" i="42" s="1"/>
  <c r="F282" i="2"/>
  <c r="F284" i="2"/>
  <c r="G293" i="2"/>
  <c r="F300" i="2"/>
  <c r="G329" i="2"/>
  <c r="F329" i="2"/>
  <c r="G346" i="2"/>
  <c r="F346" i="2"/>
  <c r="F280" i="2"/>
  <c r="G321" i="2"/>
  <c r="F321" i="2"/>
  <c r="G335" i="2"/>
  <c r="G338" i="2"/>
  <c r="F338" i="2"/>
  <c r="G313" i="2"/>
  <c r="F313" i="2"/>
  <c r="G330" i="2"/>
  <c r="F330" i="2"/>
  <c r="F178" i="3"/>
  <c r="E353" i="42" s="1"/>
  <c r="F192" i="3"/>
  <c r="E269" i="42" s="1"/>
  <c r="F217" i="3"/>
  <c r="E193" i="42" s="1"/>
  <c r="G322" i="2"/>
  <c r="G341" i="2"/>
  <c r="F341" i="2"/>
  <c r="F261" i="3"/>
  <c r="E265" i="42" s="1"/>
  <c r="F277" i="3"/>
  <c r="E38" i="42" s="1"/>
  <c r="F325" i="3"/>
  <c r="E146" i="42" s="1"/>
  <c r="F341" i="3"/>
  <c r="E304" i="42" s="1"/>
  <c r="F3" i="2"/>
  <c r="G235" i="2"/>
  <c r="F252" i="2"/>
  <c r="G267" i="2"/>
  <c r="G283" i="2"/>
  <c r="G285" i="2"/>
  <c r="F292" i="2"/>
  <c r="G301" i="2"/>
  <c r="F308" i="2"/>
  <c r="G311" i="2"/>
  <c r="G333" i="2"/>
  <c r="F333" i="2"/>
  <c r="G339" i="2"/>
  <c r="F225" i="3"/>
  <c r="E215" i="42" s="1"/>
  <c r="F241" i="3"/>
  <c r="E237" i="42" s="1"/>
  <c r="F249" i="3"/>
  <c r="E297" i="42" s="1"/>
  <c r="F257" i="3"/>
  <c r="E228" i="42" s="1"/>
  <c r="F265" i="3"/>
  <c r="E31" i="42" s="1"/>
  <c r="F273" i="3"/>
  <c r="E60" i="42" s="1"/>
  <c r="F289" i="3"/>
  <c r="E47" i="42" s="1"/>
  <c r="F297" i="3"/>
  <c r="E78" i="42" s="1"/>
  <c r="F313" i="3"/>
  <c r="E108" i="42" s="1"/>
  <c r="F321" i="3"/>
  <c r="E294" i="42" s="1"/>
  <c r="F329" i="3"/>
  <c r="E290" i="42" s="1"/>
  <c r="F345" i="3"/>
  <c r="E359" i="42" s="1"/>
  <c r="F233" i="3"/>
  <c r="E183" i="42" s="1"/>
  <c r="F281" i="3"/>
  <c r="E53" i="42" s="1"/>
  <c r="F305" i="3"/>
  <c r="E258" i="42" s="1"/>
  <c r="F337" i="3"/>
  <c r="E366" i="42" s="1"/>
  <c r="E36" i="12"/>
  <c r="E46" i="12"/>
  <c r="E124" i="12"/>
  <c r="E180" i="12"/>
  <c r="E60" i="12"/>
  <c r="E70" i="12"/>
  <c r="E164" i="12"/>
  <c r="E221" i="12"/>
  <c r="E205" i="12"/>
  <c r="E189" i="12"/>
  <c r="E237" i="12"/>
  <c r="E293" i="12"/>
  <c r="E213" i="12"/>
  <c r="E255" i="12"/>
  <c r="D281" i="5"/>
  <c r="G36" i="42" s="1"/>
  <c r="E250" i="12"/>
  <c r="E252" i="12"/>
  <c r="E282" i="12"/>
  <c r="D310" i="5"/>
  <c r="G108" i="42" s="1"/>
  <c r="D43" i="5"/>
  <c r="G64" i="42" s="1"/>
  <c r="D287" i="5"/>
  <c r="G44" i="42" s="1"/>
  <c r="E242" i="12"/>
  <c r="E244" i="12"/>
  <c r="E274" i="12"/>
  <c r="E276" i="12"/>
  <c r="E337" i="12"/>
  <c r="D63" i="5"/>
  <c r="G93" i="42" s="1"/>
  <c r="D31" i="5"/>
  <c r="G264" i="42" s="1"/>
  <c r="D303" i="5"/>
  <c r="G197" i="42" s="1"/>
  <c r="E342" i="12"/>
  <c r="D17" i="5"/>
  <c r="G157" i="42" s="1"/>
  <c r="D66" i="5"/>
  <c r="G247" i="42" s="1"/>
  <c r="D73" i="5"/>
  <c r="G194" i="42" s="1"/>
  <c r="D104" i="5"/>
  <c r="G253" i="42" s="1"/>
  <c r="D137" i="5"/>
  <c r="G363" i="42" s="1"/>
  <c r="D132" i="5"/>
  <c r="G167" i="42" s="1"/>
  <c r="D168" i="5"/>
  <c r="G127" i="42" s="1"/>
  <c r="D342" i="5"/>
  <c r="G359" i="42" s="1"/>
  <c r="D235" i="5"/>
  <c r="G185" i="42" s="1"/>
  <c r="D8" i="5"/>
  <c r="G308" i="42" s="1"/>
  <c r="D48" i="5"/>
  <c r="G116" i="42" s="1"/>
  <c r="D273" i="5"/>
  <c r="G33" i="42" s="1"/>
  <c r="D289" i="5"/>
  <c r="G51" i="42" s="1"/>
  <c r="D103" i="5"/>
  <c r="G288" i="42" s="1"/>
  <c r="D115" i="5"/>
  <c r="G161" i="42" s="1"/>
  <c r="D134" i="5"/>
  <c r="G207" i="42" s="1"/>
  <c r="D157" i="5"/>
  <c r="G217" i="42" s="1"/>
  <c r="D180" i="5"/>
  <c r="G367" i="42" s="1"/>
  <c r="D319" i="5"/>
  <c r="G172" i="42" s="1"/>
  <c r="D221" i="5"/>
  <c r="G293" i="42" s="1"/>
  <c r="D72" i="5"/>
  <c r="G246" i="42" s="1"/>
  <c r="D226" i="5"/>
  <c r="G328" i="42" s="1"/>
  <c r="E326" i="12"/>
  <c r="D3" i="5"/>
  <c r="G95" i="42" s="1"/>
  <c r="D15" i="5"/>
  <c r="G275" i="42" s="1"/>
  <c r="D61" i="5"/>
  <c r="G99" i="42" s="1"/>
  <c r="D53" i="5"/>
  <c r="G136" i="42" s="1"/>
  <c r="D340" i="5"/>
  <c r="G282" i="42" s="1"/>
  <c r="D201" i="5"/>
  <c r="G368" i="42" s="1"/>
  <c r="D333" i="5"/>
  <c r="G306" i="42" s="1"/>
  <c r="D328" i="5"/>
  <c r="G181" i="42" s="1"/>
  <c r="D278" i="5"/>
  <c r="G53" i="42" s="1"/>
  <c r="D269" i="5"/>
  <c r="G34" i="42" s="1"/>
  <c r="D264" i="5"/>
  <c r="G32" i="42" s="1"/>
  <c r="D251" i="5"/>
  <c r="G274" i="42" s="1"/>
  <c r="D247" i="5"/>
  <c r="G242" i="42" s="1"/>
  <c r="D239" i="5"/>
  <c r="G92" i="42" s="1"/>
  <c r="D231" i="5"/>
  <c r="G248" i="42" s="1"/>
  <c r="D227" i="5"/>
  <c r="G249" i="42" s="1"/>
  <c r="D223" i="5"/>
  <c r="G299" i="42" s="1"/>
  <c r="D211" i="5"/>
  <c r="G231" i="42" s="1"/>
  <c r="D199" i="5"/>
  <c r="G112" i="42" s="1"/>
  <c r="D191" i="5"/>
  <c r="G234" i="42" s="1"/>
  <c r="D187" i="5"/>
  <c r="G312" i="42" s="1"/>
  <c r="D183" i="5"/>
  <c r="G155" i="42" s="1"/>
  <c r="D175" i="5"/>
  <c r="G353" i="42" s="1"/>
  <c r="D171" i="5"/>
  <c r="G354" i="42" s="1"/>
  <c r="D151" i="5"/>
  <c r="G46" i="42" s="1"/>
  <c r="D139" i="5"/>
  <c r="G123" i="42" s="1"/>
  <c r="D135" i="5"/>
  <c r="G230" i="42" s="1"/>
  <c r="D119" i="5"/>
  <c r="G296" i="42" s="1"/>
  <c r="D111" i="5"/>
  <c r="G284" i="42" s="1"/>
  <c r="D99" i="5"/>
  <c r="G195" i="42" s="1"/>
  <c r="D95" i="5"/>
  <c r="G245" i="42" s="1"/>
  <c r="D87" i="5"/>
  <c r="G171" i="42" s="1"/>
  <c r="D71" i="5"/>
  <c r="G153" i="42" s="1"/>
  <c r="D59" i="5"/>
  <c r="G178" i="42" s="1"/>
  <c r="D55" i="5"/>
  <c r="G243" i="42" s="1"/>
  <c r="D27" i="5"/>
  <c r="G224" i="42" s="1"/>
  <c r="D23" i="5"/>
  <c r="G199" i="42" s="1"/>
  <c r="D19" i="5"/>
  <c r="G79" i="42" s="1"/>
  <c r="D11" i="5"/>
  <c r="G180" i="42" s="1"/>
  <c r="D345" i="5"/>
  <c r="G360" i="42" s="1"/>
  <c r="D322" i="5"/>
  <c r="G146" i="42" s="1"/>
  <c r="D290" i="5"/>
  <c r="G26" i="42" s="1"/>
  <c r="D276" i="5"/>
  <c r="G52" i="42" s="1"/>
  <c r="D258" i="5"/>
  <c r="G265" i="42" s="1"/>
  <c r="D344" i="5"/>
  <c r="G273" i="42" s="1"/>
  <c r="D326" i="5"/>
  <c r="G290" i="42" s="1"/>
  <c r="D312" i="5"/>
  <c r="G352" i="42" s="1"/>
  <c r="D294" i="5"/>
  <c r="G78" i="42" s="1"/>
  <c r="D285" i="5"/>
  <c r="G39" i="42" s="1"/>
  <c r="D262" i="5"/>
  <c r="G31" i="42" s="1"/>
  <c r="D249" i="5"/>
  <c r="G102" i="42" s="1"/>
  <c r="D241" i="5"/>
  <c r="G214" i="42" s="1"/>
  <c r="D237" i="5"/>
  <c r="G177" i="42" s="1"/>
  <c r="D229" i="5"/>
  <c r="G219" i="42" s="1"/>
  <c r="D217" i="5"/>
  <c r="G73" i="42" s="1"/>
  <c r="D209" i="5"/>
  <c r="G94" i="42" s="1"/>
  <c r="D197" i="5"/>
  <c r="G301" i="42" s="1"/>
  <c r="D193" i="5"/>
  <c r="G333" i="42" s="1"/>
  <c r="D177" i="5"/>
  <c r="G43" i="42" s="1"/>
  <c r="D169" i="5"/>
  <c r="G332" i="42" s="1"/>
  <c r="D149" i="5"/>
  <c r="G101" i="42" s="1"/>
  <c r="D145" i="5"/>
  <c r="G81" i="42" s="1"/>
  <c r="D141" i="5"/>
  <c r="G113" i="42" s="1"/>
  <c r="D133" i="5"/>
  <c r="G280" i="42" s="1"/>
  <c r="D125" i="5"/>
  <c r="G329" i="42" s="1"/>
  <c r="D121" i="5"/>
  <c r="G358" i="42" s="1"/>
  <c r="D109" i="5"/>
  <c r="G213" i="42" s="1"/>
  <c r="D105" i="5"/>
  <c r="G285" i="42" s="1"/>
  <c r="D101" i="5"/>
  <c r="G262" i="42" s="1"/>
  <c r="D97" i="5"/>
  <c r="G252" i="42" s="1"/>
  <c r="D89" i="5"/>
  <c r="G283" i="42" s="1"/>
  <c r="D77" i="5"/>
  <c r="G66" i="42" s="1"/>
  <c r="D65" i="5"/>
  <c r="G91" i="42" s="1"/>
  <c r="D57" i="5"/>
  <c r="G182" i="42" s="1"/>
  <c r="D45" i="5"/>
  <c r="G75" i="42" s="1"/>
  <c r="D41" i="5"/>
  <c r="G340" i="42" s="1"/>
  <c r="D37" i="5"/>
  <c r="G361" i="42" s="1"/>
  <c r="D33" i="5"/>
  <c r="G198" i="42" s="1"/>
  <c r="D25" i="5"/>
  <c r="G335" i="42" s="1"/>
  <c r="D21" i="5"/>
  <c r="G191" i="42" s="1"/>
  <c r="D13" i="5"/>
  <c r="G158" i="42" s="1"/>
  <c r="D9" i="5"/>
  <c r="G176" i="42" s="1"/>
  <c r="D5" i="5"/>
  <c r="G196" i="42" s="1"/>
  <c r="D338" i="5"/>
  <c r="G304" i="42" s="1"/>
  <c r="D323" i="5"/>
  <c r="G97" i="42" s="1"/>
  <c r="D279" i="5"/>
  <c r="G69" i="42" s="1"/>
  <c r="D272" i="5"/>
  <c r="G25" i="42" s="1"/>
  <c r="D244" i="5"/>
  <c r="G186" i="42" s="1"/>
  <c r="D174" i="5"/>
  <c r="G272" i="42" s="1"/>
  <c r="D148" i="5"/>
  <c r="G345" i="42" s="1"/>
  <c r="D116" i="5"/>
  <c r="G267" i="42" s="1"/>
  <c r="D110" i="5"/>
  <c r="G314" i="42" s="1"/>
  <c r="D78" i="5"/>
  <c r="G156" i="42" s="1"/>
  <c r="D52" i="5"/>
  <c r="G165" i="42" s="1"/>
  <c r="D46" i="5"/>
  <c r="G313" i="42" s="1"/>
  <c r="D20" i="5"/>
  <c r="G120" i="42" s="1"/>
  <c r="D14" i="5"/>
  <c r="G77" i="42" s="1"/>
  <c r="D315" i="5"/>
  <c r="G259" i="42" s="1"/>
  <c r="D307" i="5"/>
  <c r="G110" i="42" s="1"/>
  <c r="D293" i="5"/>
  <c r="G256" i="42" s="1"/>
  <c r="D250" i="5"/>
  <c r="G286" i="42" s="1"/>
  <c r="D224" i="5"/>
  <c r="G310" i="42" s="1"/>
  <c r="D160" i="5"/>
  <c r="G152" i="42" s="1"/>
  <c r="D128" i="5"/>
  <c r="G334" i="42" s="1"/>
  <c r="D122" i="5"/>
  <c r="G287" i="42" s="1"/>
  <c r="D90" i="5"/>
  <c r="G129" i="42" s="1"/>
  <c r="D64" i="5"/>
  <c r="G218" i="42" s="1"/>
  <c r="D58" i="5"/>
  <c r="G268" i="42" s="1"/>
  <c r="D32" i="5"/>
  <c r="G223" i="42" s="1"/>
  <c r="D343" i="5"/>
  <c r="G117" i="42" s="1"/>
  <c r="D329" i="5"/>
  <c r="G96" i="42" s="1"/>
  <c r="D321" i="5"/>
  <c r="G315" i="42" s="1"/>
  <c r="D292" i="5"/>
  <c r="G82" i="42" s="1"/>
  <c r="D263" i="5"/>
  <c r="G59" i="42" s="1"/>
  <c r="D236" i="5"/>
  <c r="G201" i="42" s="1"/>
  <c r="D230" i="5"/>
  <c r="G183" i="42" s="1"/>
  <c r="D198" i="5"/>
  <c r="G119" i="42" s="1"/>
  <c r="D172" i="5"/>
  <c r="G135" i="42" s="1"/>
  <c r="D166" i="5"/>
  <c r="G170" i="42" s="1"/>
  <c r="D108" i="5"/>
  <c r="G235" i="42" s="1"/>
  <c r="D102" i="5"/>
  <c r="G307" i="42" s="1"/>
  <c r="D76" i="5"/>
  <c r="G174" i="42" s="1"/>
  <c r="D70" i="5"/>
  <c r="G72" i="42" s="1"/>
  <c r="D12" i="5"/>
  <c r="G251" i="42" s="1"/>
  <c r="D6" i="5"/>
  <c r="G295" i="42" s="1"/>
  <c r="D277" i="5"/>
  <c r="G42" i="42" s="1"/>
  <c r="D248" i="5"/>
  <c r="G188" i="42" s="1"/>
  <c r="D216" i="5"/>
  <c r="G222" i="42" s="1"/>
  <c r="D210" i="5"/>
  <c r="G204" i="42" s="1"/>
  <c r="D184" i="5"/>
  <c r="G154" i="42" s="1"/>
  <c r="D178" i="5"/>
  <c r="G343" i="42" s="1"/>
  <c r="D114" i="5"/>
  <c r="G49" i="42" s="1"/>
  <c r="D88" i="5"/>
  <c r="G76" i="42" s="1"/>
  <c r="D56" i="5"/>
  <c r="G232" i="42" s="1"/>
  <c r="D50" i="5"/>
  <c r="G261" i="42" s="1"/>
  <c r="D18" i="5"/>
  <c r="G221" i="42" s="1"/>
  <c r="D305" i="5"/>
  <c r="G316" i="42" s="1"/>
  <c r="D275" i="5"/>
  <c r="G68" i="42" s="1"/>
  <c r="D268" i="5"/>
  <c r="G61" i="42" s="1"/>
  <c r="D254" i="5"/>
  <c r="G228" i="42" s="1"/>
  <c r="D228" i="5"/>
  <c r="G74" i="42" s="1"/>
  <c r="D222" i="5"/>
  <c r="G215" i="42" s="1"/>
  <c r="D196" i="5"/>
  <c r="G149" i="42" s="1"/>
  <c r="D164" i="5"/>
  <c r="G320" i="42" s="1"/>
  <c r="D126" i="5"/>
  <c r="G289" i="42" s="1"/>
  <c r="D62" i="5"/>
  <c r="G144" i="42" s="1"/>
  <c r="D30" i="5"/>
  <c r="G142" i="42" s="1"/>
  <c r="D304" i="5"/>
  <c r="G342" i="42" s="1"/>
  <c r="D297" i="5"/>
  <c r="G54" i="42" s="1"/>
  <c r="D282" i="5"/>
  <c r="G37" i="42" s="1"/>
  <c r="D260" i="5"/>
  <c r="G40" i="42" s="1"/>
  <c r="D234" i="5"/>
  <c r="G255" i="42" s="1"/>
  <c r="D208" i="5"/>
  <c r="G139" i="42" s="1"/>
  <c r="D202" i="5"/>
  <c r="G336" i="42" s="1"/>
  <c r="D138" i="5"/>
  <c r="G270" i="42" s="1"/>
  <c r="D106" i="5"/>
  <c r="G254" i="42" s="1"/>
  <c r="D42" i="5"/>
  <c r="G277" i="42" s="1"/>
  <c r="D16" i="5"/>
  <c r="G233" i="42" s="1"/>
  <c r="D347" i="5"/>
  <c r="G263" i="42" s="1"/>
  <c r="D325" i="5"/>
  <c r="G330" i="42" s="1"/>
  <c r="D318" i="5"/>
  <c r="G294" i="42" s="1"/>
  <c r="D274" i="5"/>
  <c r="G38" i="42" s="1"/>
  <c r="D266" i="5"/>
  <c r="G57" i="42" s="1"/>
  <c r="D259" i="5"/>
  <c r="G48" i="42" s="1"/>
  <c r="D252" i="5"/>
  <c r="G205" i="42" s="1"/>
  <c r="D214" i="5"/>
  <c r="G193" i="42" s="1"/>
  <c r="D182" i="5"/>
  <c r="G346" i="42" s="1"/>
  <c r="D156" i="5"/>
  <c r="G132" i="42" s="1"/>
  <c r="D150" i="5"/>
  <c r="G84" i="42" s="1"/>
  <c r="D86" i="5"/>
  <c r="G121" i="42" s="1"/>
  <c r="D60" i="5"/>
  <c r="G98" i="42" s="1"/>
  <c r="D54" i="5"/>
  <c r="G190" i="42" s="1"/>
  <c r="D24" i="5"/>
  <c r="G124" i="42" s="1"/>
  <c r="D28" i="5"/>
  <c r="G104" i="42" s="1"/>
  <c r="D68" i="5"/>
  <c r="G114" i="42" s="1"/>
  <c r="D47" i="5"/>
  <c r="G209" i="42" s="1"/>
  <c r="D298" i="5"/>
  <c r="G107" i="42" s="1"/>
  <c r="D270" i="5"/>
  <c r="G60" i="42" s="1"/>
  <c r="D280" i="5"/>
  <c r="G29" i="42" s="1"/>
  <c r="D283" i="5"/>
  <c r="G28" i="42" s="1"/>
  <c r="D339" i="5"/>
  <c r="G311" i="42" s="1"/>
  <c r="D204" i="5"/>
  <c r="G356" i="42" s="1"/>
  <c r="D195" i="5"/>
  <c r="G241" i="42" s="1"/>
  <c r="D243" i="5"/>
  <c r="G341" i="42" s="1"/>
  <c r="D136" i="5"/>
  <c r="G141" i="42" s="1"/>
  <c r="E310" i="12"/>
  <c r="D4" i="5"/>
  <c r="G83" i="42" s="1"/>
  <c r="D10" i="5"/>
  <c r="G63" i="42" s="1"/>
  <c r="D36" i="5"/>
  <c r="G206" i="42" s="1"/>
  <c r="D69" i="5"/>
  <c r="G105" i="42" s="1"/>
  <c r="D75" i="5"/>
  <c r="G319" i="42" s="1"/>
  <c r="D299" i="5"/>
  <c r="G244" i="42" s="1"/>
  <c r="D271" i="5"/>
  <c r="G62" i="42" s="1"/>
  <c r="D284" i="5"/>
  <c r="G70" i="42" s="1"/>
  <c r="D296" i="5"/>
  <c r="G257" i="42" s="1"/>
  <c r="D83" i="5"/>
  <c r="G202" i="42" s="1"/>
  <c r="D92" i="5"/>
  <c r="G226" i="42" s="1"/>
  <c r="D94" i="5"/>
  <c r="G203" i="42" s="1"/>
  <c r="D118" i="5"/>
  <c r="G279" i="42" s="1"/>
  <c r="D131" i="5"/>
  <c r="G325" i="42" s="1"/>
  <c r="D143" i="5"/>
  <c r="G347" i="42" s="1"/>
  <c r="D158" i="5"/>
  <c r="G151" i="42" s="1"/>
  <c r="D170" i="5"/>
  <c r="G338" i="42" s="1"/>
  <c r="D152" i="5"/>
  <c r="G351" i="42" s="1"/>
  <c r="D311" i="5"/>
  <c r="G90" i="42" s="1"/>
  <c r="D40" i="5"/>
  <c r="G305" i="42" s="1"/>
  <c r="D194" i="5"/>
  <c r="G348" i="42" s="1"/>
  <c r="D302" i="5"/>
  <c r="G258" i="42" s="1"/>
  <c r="D39" i="5"/>
  <c r="G302" i="42" s="1"/>
  <c r="D67" i="5"/>
  <c r="G86" i="42" s="1"/>
  <c r="D79" i="5"/>
  <c r="G122" i="42" s="1"/>
  <c r="D80" i="5"/>
  <c r="G55" i="42" s="1"/>
  <c r="D308" i="5"/>
  <c r="G187" i="42" s="1"/>
  <c r="D309" i="5"/>
  <c r="G100" i="42" s="1"/>
  <c r="D84" i="5"/>
  <c r="G189" i="42" s="1"/>
  <c r="D107" i="5"/>
  <c r="G362" i="42" s="1"/>
  <c r="D81" i="5"/>
  <c r="G41" i="42" s="1"/>
  <c r="D124" i="5"/>
  <c r="G145" i="42" s="1"/>
  <c r="D117" i="5"/>
  <c r="G321" i="42" s="1"/>
  <c r="D130" i="5"/>
  <c r="G115" i="42" s="1"/>
  <c r="D140" i="5"/>
  <c r="G337" i="42" s="1"/>
  <c r="D146" i="5"/>
  <c r="G45" i="42" s="1"/>
  <c r="D155" i="5"/>
  <c r="G56" i="42" s="1"/>
  <c r="D153" i="5"/>
  <c r="G30" i="42" s="1"/>
  <c r="D98" i="5"/>
  <c r="G126" i="42" s="1"/>
  <c r="D200" i="5"/>
  <c r="G131" i="42" s="1"/>
  <c r="E294" i="12"/>
  <c r="D26" i="5"/>
  <c r="G225" i="42" s="1"/>
  <c r="D29" i="5"/>
  <c r="G88" i="42" s="1"/>
  <c r="D44" i="5"/>
  <c r="G192" i="42" s="1"/>
  <c r="D74" i="5"/>
  <c r="G173" i="42" s="1"/>
  <c r="D49" i="5"/>
  <c r="G65" i="42" s="1"/>
  <c r="D267" i="5"/>
  <c r="G50" i="42" s="1"/>
  <c r="D300" i="5"/>
  <c r="G236" i="42" s="1"/>
  <c r="D288" i="5"/>
  <c r="G71" i="42" s="1"/>
  <c r="D85" i="5"/>
  <c r="G111" i="42" s="1"/>
  <c r="D144" i="5"/>
  <c r="G35" i="42" s="1"/>
  <c r="D188" i="5"/>
  <c r="G109" i="42" s="1"/>
  <c r="D316" i="5"/>
  <c r="G260" i="42" s="1"/>
  <c r="D291" i="5"/>
  <c r="G58" i="42" s="1"/>
  <c r="D91" i="5"/>
  <c r="G211" i="42" s="1"/>
  <c r="D120" i="5"/>
  <c r="G326" i="42" s="1"/>
  <c r="D167" i="5"/>
  <c r="G128" i="42" s="1"/>
  <c r="D334" i="5"/>
  <c r="G366" i="42" s="1"/>
  <c r="D207" i="5"/>
  <c r="G125" i="42" s="1"/>
  <c r="D238" i="5"/>
  <c r="G237" i="42" s="1"/>
  <c r="D256" i="5"/>
  <c r="G350" i="42" s="1"/>
  <c r="D336" i="5"/>
  <c r="G162" i="42" s="1"/>
  <c r="D192" i="5"/>
  <c r="G303" i="42" s="1"/>
  <c r="D215" i="5"/>
  <c r="G179" i="42" s="1"/>
  <c r="D100" i="5"/>
  <c r="G322" i="42" s="1"/>
  <c r="D129" i="5"/>
  <c r="G276" i="42" s="1"/>
  <c r="D147" i="5"/>
  <c r="G266" i="42" s="1"/>
  <c r="D331" i="5"/>
  <c r="G300" i="42" s="1"/>
  <c r="D190" i="5"/>
  <c r="G163" i="42" s="1"/>
  <c r="D212" i="5"/>
  <c r="G184" i="42" s="1"/>
  <c r="D253" i="5"/>
  <c r="G220" i="42" s="1"/>
  <c r="D186" i="5"/>
  <c r="G292" i="42" s="1"/>
  <c r="D220" i="5"/>
  <c r="G227" i="42" s="1"/>
  <c r="D240" i="5"/>
  <c r="G281" i="42" s="1"/>
  <c r="D327" i="5"/>
  <c r="G85" i="42" s="1"/>
  <c r="D185" i="5"/>
  <c r="G137" i="42" s="1"/>
  <c r="D219" i="5"/>
  <c r="G164" i="42" s="1"/>
  <c r="D242" i="5"/>
  <c r="G216" i="42" s="1"/>
  <c r="D306" i="5"/>
  <c r="G80" i="42" s="1"/>
  <c r="D96" i="5"/>
  <c r="G169" i="42" s="1"/>
  <c r="D142" i="5"/>
  <c r="G364" i="42" s="1"/>
  <c r="D154" i="5"/>
  <c r="G103" i="42" s="1"/>
  <c r="D181" i="5"/>
  <c r="G349" i="42" s="1"/>
  <c r="D317" i="5"/>
  <c r="G212" i="42" s="1"/>
  <c r="D233" i="5"/>
  <c r="G369" i="42" s="1"/>
  <c r="D112" i="5"/>
  <c r="G318" i="42" s="1"/>
  <c r="D123" i="5"/>
  <c r="G339" i="42" s="1"/>
  <c r="D173" i="5"/>
  <c r="G140" i="42" s="1"/>
  <c r="D179" i="5"/>
  <c r="G238" i="42" s="1"/>
  <c r="D313" i="5"/>
  <c r="G118" i="42" s="1"/>
  <c r="D225" i="5"/>
  <c r="G250" i="42" s="1"/>
  <c r="H34" i="53"/>
  <c r="J198" i="42" s="1"/>
  <c r="H26" i="53"/>
  <c r="J335" i="42" s="1"/>
  <c r="H58" i="53"/>
  <c r="J182" i="42" s="1"/>
  <c r="H66" i="53"/>
  <c r="J91" i="42" s="1"/>
  <c r="H18" i="53"/>
  <c r="J157" i="42" s="1"/>
  <c r="H50" i="53"/>
  <c r="J65" i="42" s="1"/>
  <c r="H82" i="53"/>
  <c r="J41" i="42" s="1"/>
  <c r="H114" i="53"/>
  <c r="J208" i="42" s="1"/>
  <c r="H15" i="53"/>
  <c r="J77" i="42" s="1"/>
  <c r="H47" i="53"/>
  <c r="J313" i="42" s="1"/>
  <c r="H79" i="53"/>
  <c r="J156" i="42" s="1"/>
  <c r="H111" i="53"/>
  <c r="J314" i="42" s="1"/>
  <c r="H143" i="53"/>
  <c r="J364" i="42" s="1"/>
  <c r="H175" i="53"/>
  <c r="J272" i="42" s="1"/>
  <c r="H207" i="53"/>
  <c r="J143" i="42" s="1"/>
  <c r="H239" i="53"/>
  <c r="J237" i="42" s="1"/>
  <c r="H271" i="53"/>
  <c r="J60" i="42" s="1"/>
  <c r="H303" i="53"/>
  <c r="J258" i="42" s="1"/>
  <c r="H335" i="53"/>
  <c r="J366" i="42" s="1"/>
  <c r="H98" i="53"/>
  <c r="J252" i="42" s="1"/>
  <c r="H130" i="53"/>
  <c r="J276" i="42" s="1"/>
  <c r="H162" i="53"/>
  <c r="J134" i="42" s="1"/>
  <c r="H194" i="53"/>
  <c r="J333" i="42" s="1"/>
  <c r="H226" i="53"/>
  <c r="J250" i="42" s="1"/>
  <c r="H258" i="53"/>
  <c r="J159" i="42" s="1"/>
  <c r="H277" i="53"/>
  <c r="J52" i="42" s="1"/>
  <c r="H290" i="53"/>
  <c r="J51" i="42" s="1"/>
  <c r="H309" i="53"/>
  <c r="J187" i="42" s="1"/>
  <c r="H322" i="53"/>
  <c r="J315" i="42" s="1"/>
  <c r="H341" i="53"/>
  <c r="J282" i="42" s="1"/>
  <c r="H23" i="53"/>
  <c r="J133" i="42" s="1"/>
  <c r="H55" i="53"/>
  <c r="J190" i="42" s="1"/>
  <c r="H87" i="53"/>
  <c r="J121" i="42" s="1"/>
  <c r="H119" i="53"/>
  <c r="J279" i="42" s="1"/>
  <c r="H151" i="53"/>
  <c r="J84" i="42" s="1"/>
  <c r="H183" i="53"/>
  <c r="J346" i="42" s="1"/>
  <c r="H215" i="53"/>
  <c r="J193" i="42" s="1"/>
  <c r="H247" i="53"/>
  <c r="J297" i="42" s="1"/>
  <c r="H279" i="53"/>
  <c r="J53" i="42" s="1"/>
  <c r="H311" i="53"/>
  <c r="J108" i="42" s="1"/>
  <c r="H343" i="53"/>
  <c r="J359" i="42" s="1"/>
  <c r="H106" i="53"/>
  <c r="J285" i="42" s="1"/>
  <c r="H138" i="53"/>
  <c r="J363" i="42" s="1"/>
  <c r="H170" i="53"/>
  <c r="J332" i="42" s="1"/>
  <c r="H202" i="53"/>
  <c r="J368" i="42" s="1"/>
  <c r="H234" i="53"/>
  <c r="J369" i="42" s="1"/>
  <c r="H266" i="53"/>
  <c r="J27" i="42" s="1"/>
  <c r="H298" i="53"/>
  <c r="J54" i="42" s="1"/>
  <c r="H330" i="53"/>
  <c r="J96" i="42" s="1"/>
  <c r="H31" i="53"/>
  <c r="J142" i="42" s="1"/>
  <c r="H63" i="53"/>
  <c r="J144" i="42" s="1"/>
  <c r="H95" i="53"/>
  <c r="J203" i="42" s="1"/>
  <c r="H127" i="53"/>
  <c r="J289" i="42" s="1"/>
  <c r="H159" i="53"/>
  <c r="J151" i="42" s="1"/>
  <c r="H191" i="53"/>
  <c r="J163" i="42" s="1"/>
  <c r="H223" i="53"/>
  <c r="J215" i="42" s="1"/>
  <c r="H255" i="53"/>
  <c r="J228" i="42" s="1"/>
  <c r="H287" i="53"/>
  <c r="J47" i="42" s="1"/>
  <c r="H319" i="53"/>
  <c r="J294" i="42" s="1"/>
  <c r="H146" i="53"/>
  <c r="J81" i="42" s="1"/>
  <c r="H178" i="53"/>
  <c r="J43" i="42" s="1"/>
  <c r="H210" i="53"/>
  <c r="J94" i="42" s="1"/>
  <c r="H242" i="53"/>
  <c r="J214" i="42" s="1"/>
  <c r="H274" i="53"/>
  <c r="J33" i="42" s="1"/>
  <c r="H306" i="53"/>
  <c r="J316" i="42" s="1"/>
  <c r="H338" i="53"/>
  <c r="J365" i="42" s="1"/>
  <c r="H7" i="53"/>
  <c r="J295" i="42" s="1"/>
  <c r="H39" i="53"/>
  <c r="J130" i="42" s="1"/>
  <c r="H71" i="53"/>
  <c r="J72" i="42" s="1"/>
  <c r="H103" i="53"/>
  <c r="J307" i="42" s="1"/>
  <c r="H135" i="53"/>
  <c r="J207" i="42" s="1"/>
  <c r="H167" i="53"/>
  <c r="J170" i="42" s="1"/>
  <c r="H199" i="53"/>
  <c r="J119" i="42" s="1"/>
  <c r="H231" i="53"/>
  <c r="J183" i="42" s="1"/>
  <c r="H263" i="53"/>
  <c r="J31" i="42" s="1"/>
  <c r="H295" i="53"/>
  <c r="J78" i="42" s="1"/>
  <c r="H327" i="53"/>
  <c r="J290" i="42" s="1"/>
  <c r="F269" i="3" l="1"/>
  <c r="E57" i="42" s="1"/>
  <c r="F168" i="3"/>
  <c r="E138" i="42" s="1"/>
  <c r="F205" i="3"/>
  <c r="E336" i="42" s="1"/>
  <c r="F216" i="3"/>
  <c r="E166" i="42" s="1"/>
  <c r="F166" i="3"/>
  <c r="E87" i="42" s="1"/>
  <c r="F172" i="3"/>
  <c r="E332" i="42" s="1"/>
  <c r="K64" i="42"/>
  <c r="F290" i="2"/>
  <c r="G290" i="2"/>
  <c r="D26" i="42" s="1"/>
  <c r="F319" i="2"/>
  <c r="G319" i="2"/>
  <c r="D172" i="42" s="1"/>
  <c r="F298" i="2"/>
  <c r="F128" i="2"/>
  <c r="F76" i="2"/>
  <c r="G244" i="2"/>
  <c r="D186" i="42" s="1"/>
  <c r="F48" i="2"/>
  <c r="F306" i="2"/>
  <c r="G306" i="2"/>
  <c r="D80" i="42" s="1"/>
  <c r="F314" i="2"/>
  <c r="F263" i="2"/>
  <c r="G179" i="2"/>
  <c r="D238" i="42" s="1"/>
  <c r="F22" i="2"/>
  <c r="F120" i="2"/>
  <c r="F250" i="2"/>
  <c r="F331" i="2"/>
  <c r="G331" i="2"/>
  <c r="D300" i="42" s="1"/>
  <c r="F78" i="2"/>
  <c r="F167" i="2"/>
  <c r="F336" i="2"/>
  <c r="G299" i="2"/>
  <c r="M115" i="42"/>
  <c r="M111" i="42"/>
  <c r="M134" i="42"/>
  <c r="M162" i="42"/>
  <c r="M137" i="42"/>
  <c r="M143" i="42"/>
  <c r="M109" i="42"/>
  <c r="M159" i="42"/>
  <c r="M125" i="42"/>
  <c r="M118" i="42"/>
  <c r="M117" i="42"/>
  <c r="M144" i="42"/>
  <c r="M146" i="42"/>
  <c r="M155" i="42"/>
  <c r="M129" i="42"/>
  <c r="M153" i="42"/>
  <c r="M151" i="42"/>
  <c r="M224" i="42"/>
  <c r="F152" i="2"/>
  <c r="F242" i="2"/>
  <c r="G315" i="2"/>
  <c r="F55" i="2"/>
  <c r="F81" i="2"/>
  <c r="F191" i="2"/>
  <c r="F307" i="2"/>
  <c r="G307" i="2"/>
  <c r="D110" i="42" s="1"/>
  <c r="F135" i="2"/>
  <c r="G259" i="2"/>
  <c r="D48" i="42" s="1"/>
  <c r="F15" i="2"/>
  <c r="G104" i="2"/>
  <c r="D253" i="42" s="1"/>
  <c r="F104" i="2"/>
  <c r="F33" i="2"/>
  <c r="F188" i="2"/>
  <c r="G296" i="2"/>
  <c r="D257" i="42" s="1"/>
  <c r="F296" i="2"/>
  <c r="F258" i="2"/>
  <c r="F286" i="2"/>
  <c r="F327" i="2"/>
  <c r="G327" i="2"/>
  <c r="D85" i="42" s="1"/>
  <c r="F312" i="2"/>
  <c r="F343" i="2"/>
  <c r="G343" i="2"/>
  <c r="D117" i="42" s="1"/>
  <c r="F241" i="2"/>
  <c r="G241" i="2"/>
  <c r="D214" i="42" s="1"/>
  <c r="G72" i="2"/>
  <c r="D246" i="42" s="1"/>
  <c r="F72" i="2"/>
  <c r="F112" i="2"/>
  <c r="G232" i="2"/>
  <c r="D200" i="42" s="1"/>
  <c r="F232" i="2"/>
  <c r="M165" i="42"/>
  <c r="M175" i="42"/>
  <c r="M246" i="42"/>
  <c r="M166" i="42"/>
  <c r="M207" i="42"/>
  <c r="M210" i="42"/>
  <c r="M229" i="42"/>
  <c r="M242" i="42"/>
  <c r="M257" i="42"/>
  <c r="M168" i="42"/>
  <c r="M171" i="42"/>
  <c r="M178" i="42"/>
  <c r="M190" i="42"/>
  <c r="M170" i="42"/>
  <c r="M235" i="42"/>
  <c r="M209" i="42"/>
  <c r="M258" i="42"/>
  <c r="M219" i="42"/>
  <c r="M167" i="42"/>
  <c r="M212" i="42"/>
  <c r="M226" i="42"/>
  <c r="M172" i="42"/>
  <c r="M183" i="42"/>
  <c r="M233" i="42"/>
  <c r="M228" i="42"/>
  <c r="M260" i="42"/>
  <c r="M255" i="42"/>
  <c r="M238" i="42"/>
  <c r="M174" i="42"/>
  <c r="M184" i="42"/>
  <c r="M187" i="42"/>
  <c r="M169" i="42"/>
  <c r="M173" i="42"/>
  <c r="M194" i="42"/>
  <c r="M179" i="42"/>
  <c r="M249" i="42"/>
  <c r="M216" i="42"/>
  <c r="M236" i="42"/>
  <c r="M241" i="42"/>
  <c r="M223" i="42"/>
  <c r="M191" i="42"/>
  <c r="M185" i="42"/>
  <c r="M193" i="42"/>
  <c r="M195" i="42"/>
  <c r="M200" i="42"/>
  <c r="M186" i="42"/>
  <c r="M222" i="42"/>
  <c r="M250" i="42"/>
  <c r="M218" i="42"/>
  <c r="M256" i="42"/>
  <c r="M243" i="42"/>
  <c r="M213" i="42"/>
  <c r="M221" i="42"/>
  <c r="M182" i="42"/>
  <c r="M202" i="42"/>
  <c r="M199" i="42"/>
  <c r="M206" i="42"/>
  <c r="M230" i="42"/>
  <c r="M239" i="42"/>
  <c r="M205" i="42"/>
  <c r="M231" i="42"/>
  <c r="M181" i="42"/>
  <c r="M188" i="42"/>
  <c r="M259" i="42"/>
  <c r="M192" i="42"/>
  <c r="M214" i="42"/>
  <c r="M203" i="42"/>
  <c r="M177" i="42"/>
  <c r="M245" i="42"/>
  <c r="M247" i="42"/>
  <c r="M253" i="42"/>
  <c r="M130" i="42"/>
  <c r="M140" i="42"/>
  <c r="M160" i="42"/>
  <c r="M139" i="42"/>
  <c r="M142" i="42"/>
  <c r="M113" i="42"/>
  <c r="M138" i="42"/>
  <c r="M126" i="42"/>
  <c r="M133" i="42"/>
  <c r="M136" i="42"/>
  <c r="M163" i="42"/>
  <c r="M158" i="42"/>
  <c r="M150" i="42"/>
  <c r="M116" i="42"/>
  <c r="M148" i="42"/>
  <c r="M157" i="42"/>
  <c r="M112" i="42"/>
  <c r="M120" i="42"/>
  <c r="M119" i="42"/>
  <c r="M154" i="42"/>
  <c r="M215" i="42"/>
  <c r="M124" i="42"/>
  <c r="M147" i="42"/>
  <c r="M114" i="42"/>
  <c r="M161" i="42"/>
  <c r="M131" i="42"/>
  <c r="M121" i="42"/>
  <c r="M128" i="42"/>
  <c r="M123" i="42"/>
  <c r="M132" i="42"/>
  <c r="M164" i="42"/>
  <c r="M135" i="42"/>
  <c r="M251" i="42"/>
  <c r="M196" i="42"/>
  <c r="M201" i="42"/>
  <c r="M248" i="42"/>
  <c r="M232" i="42"/>
  <c r="M252" i="42"/>
  <c r="M234" i="42"/>
  <c r="M208" i="42"/>
  <c r="M225" i="42"/>
  <c r="M211" i="42"/>
  <c r="M156" i="42"/>
  <c r="M149" i="42"/>
  <c r="M127" i="42"/>
  <c r="M145" i="42"/>
  <c r="M141" i="42"/>
  <c r="M152" i="42"/>
  <c r="M110" i="42"/>
  <c r="M176" i="42"/>
  <c r="M198" i="42"/>
  <c r="M240" i="42"/>
  <c r="M197" i="42"/>
  <c r="M254" i="42"/>
  <c r="M220" i="42"/>
  <c r="M237" i="42"/>
  <c r="M217" i="42"/>
  <c r="M227" i="42"/>
  <c r="M204" i="42"/>
  <c r="M189" i="42"/>
  <c r="M244" i="42"/>
  <c r="F210" i="3"/>
  <c r="E125" i="42" s="1"/>
  <c r="D28" i="42"/>
  <c r="F92" i="3"/>
  <c r="E283" i="42" s="1"/>
  <c r="F84" i="3"/>
  <c r="E41" i="42" s="1"/>
  <c r="F76" i="3"/>
  <c r="E194" i="42" s="1"/>
  <c r="F68" i="3"/>
  <c r="E91" i="42" s="1"/>
  <c r="F60" i="3"/>
  <c r="E182" i="42" s="1"/>
  <c r="F52" i="3"/>
  <c r="E65" i="42" s="1"/>
  <c r="F201" i="3"/>
  <c r="E119" i="42" s="1"/>
  <c r="F194" i="3"/>
  <c r="E234" i="42" s="1"/>
  <c r="F186" i="3"/>
  <c r="E155" i="42" s="1"/>
  <c r="F126" i="3"/>
  <c r="E339" i="42" s="1"/>
  <c r="F254" i="3"/>
  <c r="E274" i="42" s="1"/>
  <c r="D240" i="42"/>
  <c r="D50" i="42"/>
  <c r="F200" i="3"/>
  <c r="E301" i="42" s="1"/>
  <c r="D90" i="42"/>
  <c r="G264" i="2"/>
  <c r="F264" i="2"/>
  <c r="F106" i="3"/>
  <c r="E288" i="42" s="1"/>
  <c r="F98" i="3"/>
  <c r="E245" i="42" s="1"/>
  <c r="F74" i="3"/>
  <c r="E153" i="42" s="1"/>
  <c r="F66" i="3"/>
  <c r="E93" i="42" s="1"/>
  <c r="F42" i="3"/>
  <c r="E302" i="42" s="1"/>
  <c r="F34" i="3"/>
  <c r="E264" i="42" s="1"/>
  <c r="F307" i="3"/>
  <c r="E342" i="42" s="1"/>
  <c r="F260" i="3"/>
  <c r="E159" i="42" s="1"/>
  <c r="G342" i="2"/>
  <c r="F342" i="2"/>
  <c r="G262" i="2"/>
  <c r="F262" i="2"/>
  <c r="D148" i="42"/>
  <c r="D271" i="42"/>
  <c r="D311" i="42"/>
  <c r="D239" i="42"/>
  <c r="F309" i="3"/>
  <c r="E80" i="42" s="1"/>
  <c r="F245" i="3"/>
  <c r="E216" i="42" s="1"/>
  <c r="F104" i="3"/>
  <c r="E262" i="42" s="1"/>
  <c r="F48" i="3"/>
  <c r="E75" i="42" s="1"/>
  <c r="F40" i="3"/>
  <c r="E361" i="42" s="1"/>
  <c r="D210" i="42"/>
  <c r="E3" i="12"/>
  <c r="F274" i="12" s="1"/>
  <c r="F220" i="3"/>
  <c r="E73" i="42" s="1"/>
  <c r="D244" i="42"/>
  <c r="D185" i="42"/>
  <c r="F342" i="3"/>
  <c r="E311" i="42" s="1"/>
  <c r="F239" i="3"/>
  <c r="E201" i="42" s="1"/>
  <c r="F328" i="3"/>
  <c r="E330" i="42" s="1"/>
  <c r="F266" i="3"/>
  <c r="E59" i="42" s="1"/>
  <c r="F347" i="3"/>
  <c r="E273" i="42" s="1"/>
  <c r="F283" i="3"/>
  <c r="E29" i="42" s="1"/>
  <c r="F293" i="3"/>
  <c r="E26" i="42" s="1"/>
  <c r="F229" i="3"/>
  <c r="E328" i="42" s="1"/>
  <c r="F102" i="3"/>
  <c r="E195" i="42" s="1"/>
  <c r="F94" i="3"/>
  <c r="E211" i="42" s="1"/>
  <c r="F46" i="3"/>
  <c r="E64" i="42" s="1"/>
  <c r="F38" i="3"/>
  <c r="E324" i="42" s="1"/>
  <c r="D146" i="42"/>
  <c r="F230" i="3"/>
  <c r="E249" i="42" s="1"/>
  <c r="D306" i="42"/>
  <c r="D39" i="42"/>
  <c r="F196" i="3"/>
  <c r="E333" i="42" s="1"/>
  <c r="F188" i="3"/>
  <c r="E137" i="42" s="1"/>
  <c r="F180" i="3"/>
  <c r="E43" i="42" s="1"/>
  <c r="F162" i="3"/>
  <c r="E278" i="42" s="1"/>
  <c r="G254" i="2"/>
  <c r="F254" i="2"/>
  <c r="G294" i="2"/>
  <c r="F294" i="2"/>
  <c r="G310" i="2"/>
  <c r="F310" i="2"/>
  <c r="G246" i="2"/>
  <c r="F246" i="2"/>
  <c r="F237" i="3"/>
  <c r="E255" i="42" s="1"/>
  <c r="D74" i="42"/>
  <c r="D128" i="42"/>
  <c r="G234" i="2"/>
  <c r="F234" i="2"/>
  <c r="D111" i="42"/>
  <c r="D198" i="42"/>
  <c r="D135" i="42"/>
  <c r="D284" i="42"/>
  <c r="D61" i="42"/>
  <c r="D217" i="42"/>
  <c r="D285" i="42"/>
  <c r="G50" i="2"/>
  <c r="F50" i="2"/>
  <c r="D155" i="42"/>
  <c r="D296" i="42"/>
  <c r="D243" i="42"/>
  <c r="F211" i="3"/>
  <c r="E139" i="42" s="1"/>
  <c r="D301" i="42"/>
  <c r="D81" i="42"/>
  <c r="G90" i="2"/>
  <c r="F90" i="2"/>
  <c r="D51" i="42"/>
  <c r="D227" i="42"/>
  <c r="D278" i="42"/>
  <c r="D160" i="42"/>
  <c r="D115" i="42"/>
  <c r="D341" i="42"/>
  <c r="F170" i="3"/>
  <c r="E128" i="42" s="1"/>
  <c r="F112" i="3"/>
  <c r="E213" i="42" s="1"/>
  <c r="F99" i="3"/>
  <c r="E169" i="42" s="1"/>
  <c r="F67" i="3"/>
  <c r="E218" i="42" s="1"/>
  <c r="F51" i="3"/>
  <c r="E116" i="42" s="1"/>
  <c r="D294" i="42"/>
  <c r="F208" i="3"/>
  <c r="E327" i="42" s="1"/>
  <c r="F169" i="3"/>
  <c r="E170" i="42" s="1"/>
  <c r="F153" i="3"/>
  <c r="E84" i="42" s="1"/>
  <c r="F137" i="3"/>
  <c r="E207" i="42" s="1"/>
  <c r="F121" i="3"/>
  <c r="E279" i="42" s="1"/>
  <c r="D360" i="42"/>
  <c r="G272" i="2"/>
  <c r="F272" i="2"/>
  <c r="F203" i="3"/>
  <c r="E131" i="42" s="1"/>
  <c r="D114" i="42"/>
  <c r="D357" i="42"/>
  <c r="D197" i="42"/>
  <c r="D349" i="42"/>
  <c r="D276" i="42"/>
  <c r="G74" i="2"/>
  <c r="F74" i="2"/>
  <c r="D102" i="42"/>
  <c r="D125" i="42"/>
  <c r="D251" i="42"/>
  <c r="D368" i="42"/>
  <c r="G146" i="2"/>
  <c r="F146" i="2"/>
  <c r="D316" i="42"/>
  <c r="D242" i="42"/>
  <c r="G186" i="2"/>
  <c r="F186" i="2"/>
  <c r="D361" i="42"/>
  <c r="F10" i="3"/>
  <c r="E357" i="42" s="1"/>
  <c r="D68" i="42"/>
  <c r="D98" i="42"/>
  <c r="D137" i="42"/>
  <c r="D327" i="42"/>
  <c r="D330" i="42"/>
  <c r="G326" i="2"/>
  <c r="F326" i="2"/>
  <c r="G270" i="2"/>
  <c r="F270" i="2"/>
  <c r="D320" i="42"/>
  <c r="D288" i="42"/>
  <c r="D250" i="42"/>
  <c r="G170" i="2"/>
  <c r="F170" i="2"/>
  <c r="D191" i="42"/>
  <c r="D235" i="42"/>
  <c r="D209" i="42"/>
  <c r="D175" i="42"/>
  <c r="D331" i="42"/>
  <c r="D340" i="42"/>
  <c r="D106" i="42"/>
  <c r="D201" i="42"/>
  <c r="D367" i="42"/>
  <c r="D267" i="42"/>
  <c r="D165" i="42"/>
  <c r="F19" i="3"/>
  <c r="E233" i="42" s="1"/>
  <c r="D280" i="42"/>
  <c r="D41" i="42"/>
  <c r="G26" i="2"/>
  <c r="F26" i="2"/>
  <c r="D132" i="42"/>
  <c r="D245" i="42"/>
  <c r="D283" i="42"/>
  <c r="D66" i="42"/>
  <c r="D140" i="42"/>
  <c r="F140" i="3"/>
  <c r="E363" i="42" s="1"/>
  <c r="D256" i="42"/>
  <c r="F349" i="3"/>
  <c r="E271" i="42" s="1"/>
  <c r="F221" i="3"/>
  <c r="E147" i="42" s="1"/>
  <c r="F105" i="3"/>
  <c r="E307" i="42" s="1"/>
  <c r="F73" i="3"/>
  <c r="E72" i="42" s="1"/>
  <c r="F41" i="3"/>
  <c r="E130" i="42" s="1"/>
  <c r="F33" i="3"/>
  <c r="E142" i="42" s="1"/>
  <c r="D100" i="42"/>
  <c r="F165" i="3"/>
  <c r="E344" i="42" s="1"/>
  <c r="D97" i="42"/>
  <c r="G240" i="2"/>
  <c r="F240" i="2"/>
  <c r="D112" i="42"/>
  <c r="D83" i="42"/>
  <c r="D42" i="42"/>
  <c r="D321" i="42"/>
  <c r="D91" i="42"/>
  <c r="G10" i="2"/>
  <c r="F10" i="2"/>
  <c r="D356" i="42"/>
  <c r="D347" i="42"/>
  <c r="D269" i="42"/>
  <c r="D363" i="42"/>
  <c r="G82" i="2"/>
  <c r="F82" i="2"/>
  <c r="D52" i="42"/>
  <c r="D219" i="42"/>
  <c r="D43" i="42"/>
  <c r="G122" i="2"/>
  <c r="F122" i="2"/>
  <c r="D234" i="42"/>
  <c r="D348" i="42"/>
  <c r="D36" i="42"/>
  <c r="F184" i="3"/>
  <c r="E349" i="42" s="1"/>
  <c r="F176" i="3"/>
  <c r="E140" i="42" s="1"/>
  <c r="F154" i="3"/>
  <c r="E46" i="42" s="1"/>
  <c r="F138" i="3"/>
  <c r="E230" i="42" s="1"/>
  <c r="D298" i="42"/>
  <c r="D304" i="42"/>
  <c r="F301" i="3"/>
  <c r="E107" i="42" s="1"/>
  <c r="F163" i="3"/>
  <c r="E152" i="42" s="1"/>
  <c r="F147" i="3"/>
  <c r="E35" i="42" s="1"/>
  <c r="F131" i="3"/>
  <c r="E334" i="42" s="1"/>
  <c r="F115" i="3"/>
  <c r="E318" i="42" s="1"/>
  <c r="G238" i="2"/>
  <c r="F238" i="2"/>
  <c r="D59" i="42"/>
  <c r="D322" i="42"/>
  <c r="D302" i="42"/>
  <c r="D166" i="42"/>
  <c r="D134" i="42"/>
  <c r="G106" i="2"/>
  <c r="F106" i="2"/>
  <c r="F13" i="3"/>
  <c r="E63" i="42" s="1"/>
  <c r="D309" i="42"/>
  <c r="D192" i="42"/>
  <c r="D352" i="42"/>
  <c r="D369" i="42"/>
  <c r="G178" i="2"/>
  <c r="F178" i="2"/>
  <c r="D88" i="42"/>
  <c r="D47" i="42"/>
  <c r="D179" i="42"/>
  <c r="D46" i="42"/>
  <c r="D171" i="42"/>
  <c r="D199" i="42"/>
  <c r="G218" i="2"/>
  <c r="F218" i="2"/>
  <c r="D105" i="42"/>
  <c r="D157" i="42"/>
  <c r="D226" i="42"/>
  <c r="D264" i="42"/>
  <c r="D158" i="42"/>
  <c r="D213" i="42"/>
  <c r="F15" i="3"/>
  <c r="E251" i="42" s="1"/>
  <c r="D358" i="42"/>
  <c r="D73" i="42"/>
  <c r="D247" i="42"/>
  <c r="M364" i="42"/>
  <c r="M346" i="42"/>
  <c r="M341" i="42"/>
  <c r="M366" i="42"/>
  <c r="M286" i="42"/>
  <c r="M363" i="42"/>
  <c r="M368" i="42"/>
  <c r="M360" i="42"/>
  <c r="M330" i="42"/>
  <c r="M292" i="42"/>
  <c r="M365" i="42"/>
  <c r="M355" i="42"/>
  <c r="M362" i="42"/>
  <c r="M326" i="42"/>
  <c r="M351" i="42"/>
  <c r="M369" i="42"/>
  <c r="M283" i="42"/>
  <c r="M281" i="42"/>
  <c r="M348" i="42"/>
  <c r="M306" i="42"/>
  <c r="M323" i="42"/>
  <c r="M309" i="42"/>
  <c r="M315" i="42"/>
  <c r="M308" i="42"/>
  <c r="M282" i="42"/>
  <c r="M357" i="42"/>
  <c r="M276" i="42"/>
  <c r="M270" i="42"/>
  <c r="M359" i="42"/>
  <c r="M344" i="42"/>
  <c r="M297" i="42"/>
  <c r="M338" i="42"/>
  <c r="M333" i="42"/>
  <c r="M299" i="42"/>
  <c r="M268" i="42"/>
  <c r="M267" i="42"/>
  <c r="M298" i="42"/>
  <c r="M289" i="42"/>
  <c r="M279" i="42"/>
  <c r="M358" i="42"/>
  <c r="M262" i="42"/>
  <c r="M345" i="42"/>
  <c r="M310" i="42"/>
  <c r="M337" i="42"/>
  <c r="M295" i="42"/>
  <c r="M332" i="42"/>
  <c r="M313" i="42"/>
  <c r="M312" i="42"/>
  <c r="M294" i="42"/>
  <c r="M290" i="42"/>
  <c r="M278" i="42"/>
  <c r="M272" i="42"/>
  <c r="M361" i="42"/>
  <c r="M340" i="42"/>
  <c r="M328" i="42"/>
  <c r="M343" i="42"/>
  <c r="M321" i="42"/>
  <c r="M347" i="42"/>
  <c r="M307" i="42"/>
  <c r="M273" i="42"/>
  <c r="M317" i="42"/>
  <c r="M318" i="42"/>
  <c r="M302" i="42"/>
  <c r="M300" i="42"/>
  <c r="M261" i="42"/>
  <c r="M352" i="42"/>
  <c r="M327" i="42"/>
  <c r="M336" i="42"/>
  <c r="M335" i="42"/>
  <c r="M265" i="42"/>
  <c r="M319" i="42"/>
  <c r="M324" i="42"/>
  <c r="M303" i="42"/>
  <c r="M342" i="42"/>
  <c r="M291" i="42"/>
  <c r="M263" i="42"/>
  <c r="M367" i="42"/>
  <c r="M356" i="42"/>
  <c r="M353" i="42"/>
  <c r="M354" i="42"/>
  <c r="M325" i="42"/>
  <c r="M274" i="42"/>
  <c r="M334" i="42"/>
  <c r="M331" i="42"/>
  <c r="M280" i="42"/>
  <c r="M314" i="42"/>
  <c r="M296" i="42"/>
  <c r="M285" i="42"/>
  <c r="M269" i="42"/>
  <c r="M339" i="42"/>
  <c r="M293" i="42"/>
  <c r="M311" i="42"/>
  <c r="M266" i="42"/>
  <c r="M287" i="42"/>
  <c r="M304" i="42"/>
  <c r="M320" i="42"/>
  <c r="M284" i="42"/>
  <c r="M271" i="42"/>
  <c r="M316" i="42"/>
  <c r="M264" i="42"/>
  <c r="M288" i="42"/>
  <c r="M350" i="42"/>
  <c r="M349" i="42"/>
  <c r="M329" i="42"/>
  <c r="M305" i="42"/>
  <c r="M277" i="42"/>
  <c r="M275" i="42"/>
  <c r="M322" i="42"/>
  <c r="M301" i="42"/>
  <c r="D344" i="42"/>
  <c r="F253" i="3"/>
  <c r="E286" i="42" s="1"/>
  <c r="F87" i="3"/>
  <c r="E189" i="42" s="1"/>
  <c r="F55" i="3"/>
  <c r="E165" i="42" s="1"/>
  <c r="F9" i="3"/>
  <c r="E295" i="42" s="1"/>
  <c r="F177" i="3"/>
  <c r="E272" i="42" s="1"/>
  <c r="F113" i="3"/>
  <c r="E314" i="42" s="1"/>
  <c r="D149" i="42"/>
  <c r="D230" i="42"/>
  <c r="D38" i="42"/>
  <c r="G202" i="2"/>
  <c r="F202" i="2"/>
  <c r="D136" i="42"/>
  <c r="D337" i="42"/>
  <c r="D122" i="42"/>
  <c r="D329" i="42"/>
  <c r="D194" i="42"/>
  <c r="G18" i="2"/>
  <c r="F18" i="2"/>
  <c r="F18" i="3"/>
  <c r="E275" i="42" s="1"/>
  <c r="D40" i="42"/>
  <c r="D138" i="42"/>
  <c r="D208" i="42"/>
  <c r="G58" i="2"/>
  <c r="F58" i="2"/>
  <c r="D109" i="42"/>
  <c r="D89" i="42"/>
  <c r="D335" i="42"/>
  <c r="D328" i="42"/>
  <c r="D366" i="42"/>
  <c r="D57" i="42"/>
  <c r="M66" i="42"/>
  <c r="M60" i="42"/>
  <c r="M51" i="42"/>
  <c r="M47" i="42"/>
  <c r="M30" i="42"/>
  <c r="M26" i="42"/>
  <c r="M71" i="42"/>
  <c r="M48" i="42"/>
  <c r="M61" i="42"/>
  <c r="M37" i="42"/>
  <c r="M34" i="42"/>
  <c r="M68" i="42"/>
  <c r="M54" i="42"/>
  <c r="M55" i="42"/>
  <c r="M40" i="42"/>
  <c r="M31" i="42"/>
  <c r="M65" i="42"/>
  <c r="M62" i="42"/>
  <c r="M49" i="42"/>
  <c r="M50" i="42"/>
  <c r="M56" i="42"/>
  <c r="M70" i="42"/>
  <c r="M58" i="42"/>
  <c r="M45" i="42"/>
  <c r="M35" i="42"/>
  <c r="M57" i="42"/>
  <c r="M67" i="42"/>
  <c r="M38" i="42"/>
  <c r="M63" i="42"/>
  <c r="M43" i="42"/>
  <c r="M36" i="42"/>
  <c r="M64" i="42"/>
  <c r="M44" i="42"/>
  <c r="M46" i="42"/>
  <c r="M52" i="42"/>
  <c r="M42" i="42"/>
  <c r="M33" i="42"/>
  <c r="M25" i="42"/>
  <c r="M27" i="42"/>
  <c r="M59" i="42"/>
  <c r="E9" i="42"/>
  <c r="M41" i="42"/>
  <c r="M29" i="42"/>
  <c r="M32" i="42"/>
  <c r="M39" i="42"/>
  <c r="M28" i="42"/>
  <c r="M69" i="42"/>
  <c r="M53" i="42"/>
  <c r="F4" i="31"/>
  <c r="F198" i="3"/>
  <c r="E241" i="42" s="1"/>
  <c r="F190" i="3"/>
  <c r="E312" i="42" s="1"/>
  <c r="F182" i="3"/>
  <c r="E238" i="42" s="1"/>
  <c r="F174" i="3"/>
  <c r="E354" i="42" s="1"/>
  <c r="D118" i="42"/>
  <c r="G278" i="2"/>
  <c r="F278" i="2"/>
  <c r="F333" i="3"/>
  <c r="E298" i="42" s="1"/>
  <c r="F175" i="3"/>
  <c r="E135" i="42" s="1"/>
  <c r="D212" i="42"/>
  <c r="D248" i="42"/>
  <c r="D206" i="42"/>
  <c r="D101" i="42"/>
  <c r="D252" i="42"/>
  <c r="G42" i="2"/>
  <c r="F42" i="2"/>
  <c r="D216" i="42"/>
  <c r="D353" i="42"/>
  <c r="D258" i="42"/>
  <c r="D293" i="42"/>
  <c r="D332" i="42"/>
  <c r="G114" i="2"/>
  <c r="F114" i="2"/>
  <c r="D67" i="42"/>
  <c r="D184" i="42"/>
  <c r="D345" i="42"/>
  <c r="D189" i="42"/>
  <c r="D120" i="42"/>
  <c r="D159" i="42"/>
  <c r="D94" i="42"/>
  <c r="G154" i="2"/>
  <c r="F154" i="2"/>
  <c r="D196" i="42"/>
  <c r="D54" i="42"/>
  <c r="D299" i="42"/>
  <c r="D104" i="42"/>
  <c r="D126" i="42"/>
  <c r="D75" i="42"/>
  <c r="D113" i="42"/>
  <c r="M108" i="42"/>
  <c r="M101" i="42"/>
  <c r="M91" i="42"/>
  <c r="M75" i="42"/>
  <c r="M74" i="42"/>
  <c r="M105" i="42"/>
  <c r="M77" i="42"/>
  <c r="M88" i="42"/>
  <c r="M81" i="42"/>
  <c r="M78" i="42"/>
  <c r="M102" i="42"/>
  <c r="M98" i="42"/>
  <c r="M97" i="42"/>
  <c r="M83" i="42"/>
  <c r="M107" i="42"/>
  <c r="M87" i="42"/>
  <c r="M95" i="42"/>
  <c r="M94" i="42"/>
  <c r="M73" i="42"/>
  <c r="M104" i="42"/>
  <c r="M92" i="42"/>
  <c r="M84" i="42"/>
  <c r="M89" i="42"/>
  <c r="M93" i="42"/>
  <c r="M96" i="42"/>
  <c r="M85" i="42"/>
  <c r="M80" i="42"/>
  <c r="M106" i="42"/>
  <c r="M99" i="42"/>
  <c r="M90" i="42"/>
  <c r="M86" i="42"/>
  <c r="M76" i="42"/>
  <c r="M72" i="42"/>
  <c r="M79" i="42"/>
  <c r="M103" i="42"/>
  <c r="M82" i="42"/>
  <c r="M100" i="42"/>
  <c r="F148" i="3"/>
  <c r="E81" i="42" s="1"/>
  <c r="F256" i="2"/>
  <c r="G256" i="2"/>
  <c r="D315" i="42"/>
  <c r="D96" i="42"/>
  <c r="G248" i="2"/>
  <c r="F248" i="2"/>
  <c r="F101" i="3"/>
  <c r="E126" i="42" s="1"/>
  <c r="F69" i="3"/>
  <c r="E247" i="42" s="1"/>
  <c r="F37" i="3"/>
  <c r="E160" i="42" s="1"/>
  <c r="D365" i="42"/>
  <c r="F157" i="3"/>
  <c r="E103" i="42" s="1"/>
  <c r="F125" i="3"/>
  <c r="E287" i="42" s="1"/>
  <c r="F28" i="3"/>
  <c r="E335" i="42" s="1"/>
  <c r="D167" i="42"/>
  <c r="D153" i="42"/>
  <c r="D333" i="42"/>
  <c r="G138" i="2"/>
  <c r="F138" i="2"/>
  <c r="D44" i="42"/>
  <c r="D174" i="42"/>
  <c r="D275" i="42"/>
  <c r="G210" i="2"/>
  <c r="F210" i="2"/>
  <c r="D99" i="42"/>
  <c r="D176" i="42"/>
  <c r="D259" i="42"/>
  <c r="D274" i="42"/>
  <c r="D262" i="42"/>
  <c r="D65" i="42"/>
  <c r="D145" i="42"/>
  <c r="D93" i="42"/>
  <c r="D220" i="42"/>
  <c r="D182" i="42"/>
  <c r="D30" i="42"/>
  <c r="F53" i="3" l="1"/>
  <c r="E261" i="42" s="1"/>
  <c r="F85" i="3"/>
  <c r="E168" i="42" s="1"/>
  <c r="F47" i="3"/>
  <c r="E192" i="42" s="1"/>
  <c r="F79" i="3"/>
  <c r="E174" i="42" s="1"/>
  <c r="F207" i="3"/>
  <c r="E356" i="42" s="1"/>
  <c r="F32" i="3"/>
  <c r="E88" i="42" s="1"/>
  <c r="F64" i="3"/>
  <c r="E99" i="42" s="1"/>
  <c r="F152" i="3"/>
  <c r="E101" i="42" s="1"/>
  <c r="F58" i="3"/>
  <c r="E243" i="42" s="1"/>
  <c r="F90" i="3"/>
  <c r="E171" i="42" s="1"/>
  <c r="F298" i="3"/>
  <c r="E106" i="42" s="1"/>
  <c r="F335" i="3"/>
  <c r="E291" i="42" s="1"/>
  <c r="F202" i="3"/>
  <c r="E112" i="42" s="1"/>
  <c r="F20" i="3"/>
  <c r="E157" i="42" s="1"/>
  <c r="F114" i="3"/>
  <c r="E284" i="42" s="1"/>
  <c r="F251" i="3"/>
  <c r="E188" i="42" s="1"/>
  <c r="F232" i="3"/>
  <c r="E219" i="42" s="1"/>
  <c r="F246" i="3"/>
  <c r="E341" i="42" s="1"/>
  <c r="F191" i="3"/>
  <c r="E109" i="42" s="1"/>
  <c r="F124" i="3"/>
  <c r="E358" i="42" s="1"/>
  <c r="F59" i="3"/>
  <c r="E232" i="42" s="1"/>
  <c r="F91" i="3"/>
  <c r="E76" i="42" s="1"/>
  <c r="F128" i="3"/>
  <c r="E329" i="42" s="1"/>
  <c r="F171" i="3"/>
  <c r="E127" i="42" s="1"/>
  <c r="F130" i="3"/>
  <c r="E89" i="42" s="1"/>
  <c r="F316" i="3"/>
  <c r="E118" i="42" s="1"/>
  <c r="F274" i="3"/>
  <c r="E62" i="42" s="1"/>
  <c r="F336" i="3"/>
  <c r="E306" i="42" s="1"/>
  <c r="F286" i="3"/>
  <c r="E28" i="42" s="1"/>
  <c r="F263" i="3"/>
  <c r="E40" i="42" s="1"/>
  <c r="F331" i="3"/>
  <c r="E181" i="42" s="1"/>
  <c r="F312" i="3"/>
  <c r="E100" i="42" s="1"/>
  <c r="F326" i="3"/>
  <c r="E97" i="42" s="1"/>
  <c r="F308" i="3"/>
  <c r="E316" i="42" s="1"/>
  <c r="F258" i="3"/>
  <c r="E175" i="42" s="1"/>
  <c r="F231" i="3"/>
  <c r="E74" i="42" s="1"/>
  <c r="F123" i="3"/>
  <c r="E326" i="42" s="1"/>
  <c r="F187" i="3"/>
  <c r="E154" i="42" s="1"/>
  <c r="F282" i="3"/>
  <c r="E69" i="42" s="1"/>
  <c r="F327" i="3"/>
  <c r="E355" i="42" s="1"/>
  <c r="F268" i="3"/>
  <c r="E27" i="42" s="1"/>
  <c r="F304" i="3"/>
  <c r="E239" i="42" s="1"/>
  <c r="F318" i="3"/>
  <c r="E259" i="42" s="1"/>
  <c r="F250" i="3"/>
  <c r="E242" i="42" s="1"/>
  <c r="F223" i="3"/>
  <c r="E227" i="42" s="1"/>
  <c r="F161" i="3"/>
  <c r="E151" i="42" s="1"/>
  <c r="F45" i="3"/>
  <c r="E277" i="42" s="1"/>
  <c r="F77" i="3"/>
  <c r="E173" i="42" s="1"/>
  <c r="F109" i="3"/>
  <c r="E254" i="42" s="1"/>
  <c r="F116" i="3"/>
  <c r="E208" i="42" s="1"/>
  <c r="F49" i="3"/>
  <c r="E313" i="42" s="1"/>
  <c r="F75" i="3"/>
  <c r="E246" i="42" s="1"/>
  <c r="F259" i="3"/>
  <c r="E350" i="42" s="1"/>
  <c r="F218" i="3"/>
  <c r="E179" i="42" s="1"/>
  <c r="F319" i="3"/>
  <c r="E260" i="42" s="1"/>
  <c r="F227" i="3"/>
  <c r="E310" i="42" s="1"/>
  <c r="F206" i="3"/>
  <c r="E317" i="42" s="1"/>
  <c r="F212" i="3"/>
  <c r="E94" i="42" s="1"/>
  <c r="D12" i="6"/>
  <c r="H251" i="42" s="1"/>
  <c r="D269" i="6"/>
  <c r="H34" i="42" s="1"/>
  <c r="D30" i="6"/>
  <c r="H142" i="42" s="1"/>
  <c r="D176" i="6"/>
  <c r="H323" i="42" s="1"/>
  <c r="D25" i="6"/>
  <c r="H335" i="42" s="1"/>
  <c r="D4" i="6"/>
  <c r="H83" i="42" s="1"/>
  <c r="D44" i="6"/>
  <c r="H192" i="42" s="1"/>
  <c r="D219" i="6"/>
  <c r="H164" i="42" s="1"/>
  <c r="D302" i="6"/>
  <c r="H258" i="42" s="1"/>
  <c r="D320" i="6"/>
  <c r="H229" i="42" s="1"/>
  <c r="D146" i="6"/>
  <c r="H45" i="42" s="1"/>
  <c r="D78" i="6"/>
  <c r="H156" i="42" s="1"/>
  <c r="D154" i="6"/>
  <c r="H103" i="42" s="1"/>
  <c r="D224" i="6"/>
  <c r="H310" i="42" s="1"/>
  <c r="D120" i="6"/>
  <c r="H326" i="42" s="1"/>
  <c r="D223" i="6"/>
  <c r="H299" i="42" s="1"/>
  <c r="D235" i="6"/>
  <c r="H185" i="42" s="1"/>
  <c r="D97" i="6"/>
  <c r="H252" i="42" s="1"/>
  <c r="D3" i="6"/>
  <c r="H95" i="42" s="1"/>
  <c r="D125" i="6"/>
  <c r="H329" i="42" s="1"/>
  <c r="D294" i="6"/>
  <c r="H78" i="42" s="1"/>
  <c r="D326" i="6"/>
  <c r="H290" i="42" s="1"/>
  <c r="D107" i="6"/>
  <c r="H362" i="42" s="1"/>
  <c r="D183" i="6"/>
  <c r="H155" i="42" s="1"/>
  <c r="D305" i="6"/>
  <c r="H316" i="42" s="1"/>
  <c r="D178" i="6"/>
  <c r="H343" i="42" s="1"/>
  <c r="D102" i="6"/>
  <c r="H307" i="42" s="1"/>
  <c r="D160" i="6"/>
  <c r="H152" i="42" s="1"/>
  <c r="D128" i="6"/>
  <c r="H334" i="42" s="1"/>
  <c r="D88" i="6"/>
  <c r="H76" i="42" s="1"/>
  <c r="D101" i="6"/>
  <c r="H262" i="42" s="1"/>
  <c r="D75" i="6"/>
  <c r="H319" i="42" s="1"/>
  <c r="D327" i="6"/>
  <c r="H85" i="42" s="1"/>
  <c r="D239" i="6"/>
  <c r="H92" i="42" s="1"/>
  <c r="D264" i="6"/>
  <c r="H32" i="42" s="1"/>
  <c r="D261" i="6"/>
  <c r="H67" i="42" s="1"/>
  <c r="D126" i="6"/>
  <c r="H289" i="42" s="1"/>
  <c r="D260" i="6"/>
  <c r="H40" i="42" s="1"/>
  <c r="D53" i="6"/>
  <c r="H136" i="42" s="1"/>
  <c r="D177" i="6"/>
  <c r="H43" i="42" s="1"/>
  <c r="D211" i="6"/>
  <c r="H231" i="42" s="1"/>
  <c r="D105" i="6"/>
  <c r="H285" i="42" s="1"/>
  <c r="D274" i="6"/>
  <c r="H38" i="42" s="1"/>
  <c r="D103" i="6"/>
  <c r="H288" i="42" s="1"/>
  <c r="D285" i="6"/>
  <c r="H39" i="42" s="1"/>
  <c r="D72" i="6"/>
  <c r="H246" i="42" s="1"/>
  <c r="D133" i="6"/>
  <c r="H280" i="42" s="1"/>
  <c r="D256" i="6"/>
  <c r="H350" i="42" s="1"/>
  <c r="D319" i="6"/>
  <c r="H172" i="42" s="1"/>
  <c r="D334" i="6"/>
  <c r="H366" i="42" s="1"/>
  <c r="D117" i="6"/>
  <c r="H321" i="42" s="1"/>
  <c r="D147" i="6"/>
  <c r="H266" i="42" s="1"/>
  <c r="D336" i="6"/>
  <c r="H162" i="42" s="1"/>
  <c r="D145" i="6"/>
  <c r="H81" i="42" s="1"/>
  <c r="D7" i="6"/>
  <c r="H357" i="42" s="1"/>
  <c r="D84" i="6"/>
  <c r="H189" i="42" s="1"/>
  <c r="D56" i="6"/>
  <c r="H232" i="42" s="1"/>
  <c r="D40" i="6"/>
  <c r="H305" i="42" s="1"/>
  <c r="D69" i="6"/>
  <c r="H105" i="42" s="1"/>
  <c r="D251" i="6"/>
  <c r="H274" i="42" s="1"/>
  <c r="D255" i="6"/>
  <c r="H175" i="42" s="1"/>
  <c r="D311" i="6"/>
  <c r="H90" i="42" s="1"/>
  <c r="D220" i="6"/>
  <c r="H227" i="42" s="1"/>
  <c r="D115" i="6"/>
  <c r="H161" i="42" s="1"/>
  <c r="D304" i="6"/>
  <c r="H342" i="42" s="1"/>
  <c r="D81" i="6"/>
  <c r="H41" i="42" s="1"/>
  <c r="D313" i="6"/>
  <c r="H118" i="42" s="1"/>
  <c r="D218" i="6"/>
  <c r="H147" i="42" s="1"/>
  <c r="D8" i="6"/>
  <c r="H308" i="42" s="1"/>
  <c r="D5" i="6"/>
  <c r="H196" i="42" s="1"/>
  <c r="D155" i="6"/>
  <c r="H56" i="42" s="1"/>
  <c r="D159" i="6"/>
  <c r="H278" i="42" s="1"/>
  <c r="D247" i="6"/>
  <c r="H242" i="42" s="1"/>
  <c r="D124" i="6"/>
  <c r="H145" i="42" s="1"/>
  <c r="D83" i="6"/>
  <c r="H202" i="42" s="1"/>
  <c r="D272" i="6"/>
  <c r="H25" i="42" s="1"/>
  <c r="D85" i="6"/>
  <c r="H111" i="42" s="1"/>
  <c r="D262" i="6"/>
  <c r="H31" i="42" s="1"/>
  <c r="D67" i="6"/>
  <c r="H86" i="42" s="1"/>
  <c r="D100" i="6"/>
  <c r="H322" i="42" s="1"/>
  <c r="D188" i="6"/>
  <c r="H109" i="42" s="1"/>
  <c r="D182" i="6"/>
  <c r="H346" i="42" s="1"/>
  <c r="D106" i="6"/>
  <c r="H254" i="42" s="1"/>
  <c r="D337" i="6"/>
  <c r="H365" i="42" s="1"/>
  <c r="D322" i="6"/>
  <c r="H146" i="42" s="1"/>
  <c r="D16" i="6"/>
  <c r="H233" i="42" s="1"/>
  <c r="D268" i="6"/>
  <c r="H61" i="42" s="1"/>
  <c r="D122" i="6"/>
  <c r="H287" i="42" s="1"/>
  <c r="D174" i="6"/>
  <c r="H272" i="42" s="1"/>
  <c r="D248" i="6"/>
  <c r="H188" i="42" s="1"/>
  <c r="D20" i="6"/>
  <c r="H120" i="42" s="1"/>
  <c r="D165" i="6"/>
  <c r="H138" i="42" s="1"/>
  <c r="D286" i="6"/>
  <c r="H47" i="42" s="1"/>
  <c r="D244" i="6"/>
  <c r="H186" i="42" s="1"/>
  <c r="D206" i="6"/>
  <c r="H143" i="42" s="1"/>
  <c r="D135" i="6"/>
  <c r="H230" i="42" s="1"/>
  <c r="D300" i="6"/>
  <c r="H236" i="42" s="1"/>
  <c r="D13" i="6"/>
  <c r="H158" i="42" s="1"/>
  <c r="D48" i="6"/>
  <c r="H116" i="42" s="1"/>
  <c r="D169" i="6"/>
  <c r="H332" i="42" s="1"/>
  <c r="D29" i="6"/>
  <c r="H88" i="42" s="1"/>
  <c r="D307" i="6"/>
  <c r="H110" i="42" s="1"/>
  <c r="D330" i="6"/>
  <c r="H298" i="42" s="1"/>
  <c r="D45" i="6"/>
  <c r="H75" i="42" s="1"/>
  <c r="D234" i="6"/>
  <c r="H255" i="42" s="1"/>
  <c r="D181" i="6"/>
  <c r="H349" i="42" s="1"/>
  <c r="D297" i="6"/>
  <c r="H54" i="42" s="1"/>
  <c r="D292" i="6"/>
  <c r="H82" i="42" s="1"/>
  <c r="D316" i="6"/>
  <c r="H260" i="42" s="1"/>
  <c r="D254" i="6"/>
  <c r="H228" i="42" s="1"/>
  <c r="D132" i="6"/>
  <c r="H167" i="42" s="1"/>
  <c r="D65" i="6"/>
  <c r="H91" i="42" s="1"/>
  <c r="D99" i="6"/>
  <c r="H195" i="42" s="1"/>
  <c r="D296" i="6"/>
  <c r="H257" i="42" s="1"/>
  <c r="D299" i="6"/>
  <c r="H244" i="42" s="1"/>
  <c r="D298" i="6"/>
  <c r="H107" i="42" s="1"/>
  <c r="D162" i="6"/>
  <c r="H344" i="42" s="1"/>
  <c r="D90" i="6"/>
  <c r="H129" i="42" s="1"/>
  <c r="D317" i="6"/>
  <c r="H212" i="42" s="1"/>
  <c r="D199" i="6"/>
  <c r="H112" i="42" s="1"/>
  <c r="D217" i="6"/>
  <c r="H73" i="42" s="1"/>
  <c r="D282" i="6"/>
  <c r="H37" i="42" s="1"/>
  <c r="D144" i="6"/>
  <c r="H35" i="42" s="1"/>
  <c r="D293" i="6"/>
  <c r="H256" i="42" s="1"/>
  <c r="D19" i="6"/>
  <c r="H79" i="42" s="1"/>
  <c r="D344" i="6"/>
  <c r="H273" i="42" s="1"/>
  <c r="D215" i="6"/>
  <c r="H179" i="42" s="1"/>
  <c r="D187" i="6"/>
  <c r="H312" i="42" s="1"/>
  <c r="D226" i="6"/>
  <c r="H328" i="42" s="1"/>
  <c r="D237" i="6"/>
  <c r="H177" i="42" s="1"/>
  <c r="D242" i="6"/>
  <c r="H216" i="42" s="1"/>
  <c r="D329" i="6"/>
  <c r="H96" i="42" s="1"/>
  <c r="D314" i="6"/>
  <c r="H240" i="42" s="1"/>
  <c r="D118" i="6"/>
  <c r="H279" i="42" s="1"/>
  <c r="D137" i="6"/>
  <c r="H363" i="42" s="1"/>
  <c r="D193" i="6"/>
  <c r="H333" i="42" s="1"/>
  <c r="D131" i="6"/>
  <c r="H325" i="42" s="1"/>
  <c r="D26" i="6"/>
  <c r="H225" i="42" s="1"/>
  <c r="D82" i="6"/>
  <c r="H168" i="42" s="1"/>
  <c r="D198" i="6"/>
  <c r="H119" i="42" s="1"/>
  <c r="D328" i="6"/>
  <c r="H181" i="42" s="1"/>
  <c r="D10" i="6"/>
  <c r="H63" i="42" s="1"/>
  <c r="D333" i="6"/>
  <c r="H306" i="42" s="1"/>
  <c r="D86" i="6"/>
  <c r="H121" i="42" s="1"/>
  <c r="D70" i="6"/>
  <c r="H72" i="42" s="1"/>
  <c r="D295" i="6"/>
  <c r="H106" i="42" s="1"/>
  <c r="D21" i="6"/>
  <c r="H191" i="42" s="1"/>
  <c r="D43" i="6"/>
  <c r="H64" i="42" s="1"/>
  <c r="D208" i="6"/>
  <c r="H139" i="42" s="1"/>
  <c r="D37" i="6"/>
  <c r="H361" i="42" s="1"/>
  <c r="D51" i="6"/>
  <c r="H150" i="42" s="1"/>
  <c r="D24" i="6"/>
  <c r="H124" i="42" s="1"/>
  <c r="D28" i="6"/>
  <c r="H104" i="42" s="1"/>
  <c r="D32" i="6"/>
  <c r="H223" i="42" s="1"/>
  <c r="D151" i="6"/>
  <c r="H46" i="42" s="1"/>
  <c r="D64" i="6"/>
  <c r="H218" i="42" s="1"/>
  <c r="D95" i="6"/>
  <c r="H245" i="42" s="1"/>
  <c r="D110" i="6"/>
  <c r="H314" i="42" s="1"/>
  <c r="D123" i="6"/>
  <c r="H339" i="42" s="1"/>
  <c r="D50" i="6"/>
  <c r="H261" i="42" s="1"/>
  <c r="D201" i="6"/>
  <c r="H368" i="42" s="1"/>
  <c r="D257" i="6"/>
  <c r="H159" i="42" s="1"/>
  <c r="D259" i="6"/>
  <c r="H48" i="42" s="1"/>
  <c r="D323" i="6"/>
  <c r="H97" i="42" s="1"/>
  <c r="D157" i="6"/>
  <c r="H217" i="42" s="1"/>
  <c r="D210" i="6"/>
  <c r="H204" i="42" s="1"/>
  <c r="D241" i="6"/>
  <c r="H214" i="42" s="1"/>
  <c r="D52" i="6"/>
  <c r="H165" i="42" s="1"/>
  <c r="D6" i="6"/>
  <c r="H295" i="42" s="1"/>
  <c r="D253" i="6"/>
  <c r="H220" i="42" s="1"/>
  <c r="D158" i="6"/>
  <c r="H151" i="42" s="1"/>
  <c r="D22" i="6"/>
  <c r="H133" i="42" s="1"/>
  <c r="D79" i="6"/>
  <c r="H122" i="42" s="1"/>
  <c r="D39" i="6"/>
  <c r="H302" i="42" s="1"/>
  <c r="D204" i="6"/>
  <c r="H356" i="42" s="1"/>
  <c r="D209" i="6"/>
  <c r="H94" i="42" s="1"/>
  <c r="D331" i="6"/>
  <c r="H300" i="42" s="1"/>
  <c r="D338" i="6"/>
  <c r="H304" i="42" s="1"/>
  <c r="D225" i="6"/>
  <c r="H250" i="42" s="1"/>
  <c r="D179" i="6"/>
  <c r="H238" i="42" s="1"/>
  <c r="D312" i="6"/>
  <c r="H352" i="42" s="1"/>
  <c r="D49" i="6"/>
  <c r="H65" i="42" s="1"/>
  <c r="D42" i="6"/>
  <c r="H277" i="42" s="1"/>
  <c r="D185" i="6"/>
  <c r="H137" i="42" s="1"/>
  <c r="D54" i="6"/>
  <c r="H190" i="42" s="1"/>
  <c r="D36" i="6"/>
  <c r="H206" i="42" s="1"/>
  <c r="D92" i="6"/>
  <c r="H226" i="42" s="1"/>
  <c r="D277" i="6"/>
  <c r="H42" i="42" s="1"/>
  <c r="D68" i="6"/>
  <c r="H114" i="42" s="1"/>
  <c r="D197" i="6"/>
  <c r="H301" i="42" s="1"/>
  <c r="D35" i="6"/>
  <c r="H324" i="42" s="1"/>
  <c r="D200" i="6"/>
  <c r="H131" i="42" s="1"/>
  <c r="D14" i="6"/>
  <c r="H77" i="42" s="1"/>
  <c r="D164" i="6"/>
  <c r="H320" i="42" s="1"/>
  <c r="D148" i="6"/>
  <c r="H345" i="42" s="1"/>
  <c r="D66" i="6"/>
  <c r="H247" i="42" s="1"/>
  <c r="D324" i="6"/>
  <c r="H355" i="42" s="1"/>
  <c r="D111" i="6"/>
  <c r="H284" i="42" s="1"/>
  <c r="D335" i="6"/>
  <c r="H148" i="42" s="1"/>
  <c r="D170" i="6"/>
  <c r="H338" i="42" s="1"/>
  <c r="D232" i="6"/>
  <c r="H200" i="42" s="1"/>
  <c r="D291" i="6"/>
  <c r="H58" i="42" s="1"/>
  <c r="D129" i="6"/>
  <c r="H276" i="42" s="1"/>
  <c r="D265" i="6"/>
  <c r="H27" i="42" s="1"/>
  <c r="D287" i="6"/>
  <c r="H44" i="42" s="1"/>
  <c r="D246" i="6"/>
  <c r="H297" i="42" s="1"/>
  <c r="D325" i="6"/>
  <c r="H330" i="42" s="1"/>
  <c r="D59" i="6"/>
  <c r="H178" i="42" s="1"/>
  <c r="D340" i="6"/>
  <c r="H282" i="42" s="1"/>
  <c r="D250" i="6"/>
  <c r="H286" i="42" s="1"/>
  <c r="D315" i="6"/>
  <c r="H259" i="42" s="1"/>
  <c r="D57" i="6"/>
  <c r="H182" i="42" s="1"/>
  <c r="D55" i="6"/>
  <c r="H243" i="42" s="1"/>
  <c r="D301" i="6"/>
  <c r="H239" i="42" s="1"/>
  <c r="D283" i="6"/>
  <c r="H28" i="42" s="1"/>
  <c r="D245" i="6"/>
  <c r="H309" i="42" s="1"/>
  <c r="D279" i="6"/>
  <c r="H69" i="42" s="1"/>
  <c r="D280" i="6"/>
  <c r="H29" i="42" s="1"/>
  <c r="D161" i="6"/>
  <c r="H134" i="42" s="1"/>
  <c r="D233" i="6"/>
  <c r="H369" i="42" s="1"/>
  <c r="D240" i="6"/>
  <c r="H281" i="42" s="1"/>
  <c r="D267" i="6"/>
  <c r="H50" i="42" s="1"/>
  <c r="D11" i="6"/>
  <c r="H180" i="42" s="1"/>
  <c r="D278" i="6"/>
  <c r="H53" i="42" s="1"/>
  <c r="D236" i="6"/>
  <c r="H201" i="42" s="1"/>
  <c r="D71" i="6"/>
  <c r="H153" i="42" s="1"/>
  <c r="D134" i="6"/>
  <c r="H207" i="42" s="1"/>
  <c r="D142" i="6"/>
  <c r="H364" i="42" s="1"/>
  <c r="D150" i="6"/>
  <c r="H84" i="42" s="1"/>
  <c r="D18" i="6"/>
  <c r="H221" i="42" s="1"/>
  <c r="D175" i="6"/>
  <c r="H353" i="42" s="1"/>
  <c r="D94" i="6"/>
  <c r="H203" i="42" s="1"/>
  <c r="D168" i="6"/>
  <c r="H127" i="42" s="1"/>
  <c r="D227" i="6"/>
  <c r="H249" i="42" s="1"/>
  <c r="D189" i="6"/>
  <c r="H269" i="42" s="1"/>
  <c r="D321" i="6"/>
  <c r="H315" i="42" s="1"/>
  <c r="D191" i="6"/>
  <c r="H234" i="42" s="1"/>
  <c r="D339" i="6"/>
  <c r="H311" i="42" s="1"/>
  <c r="D192" i="6"/>
  <c r="H303" i="42" s="1"/>
  <c r="D109" i="6"/>
  <c r="H213" i="42" s="1"/>
  <c r="D87" i="6"/>
  <c r="H171" i="42" s="1"/>
  <c r="D31" i="6"/>
  <c r="H264" i="42" s="1"/>
  <c r="D318" i="6"/>
  <c r="H294" i="42" s="1"/>
  <c r="D289" i="6"/>
  <c r="H51" i="42" s="1"/>
  <c r="D252" i="6"/>
  <c r="H205" i="42" s="1"/>
  <c r="D34" i="6"/>
  <c r="H160" i="42" s="1"/>
  <c r="D46" i="6"/>
  <c r="H313" i="42" s="1"/>
  <c r="D91" i="6"/>
  <c r="H211" i="42" s="1"/>
  <c r="D249" i="6"/>
  <c r="H102" i="42" s="1"/>
  <c r="D119" i="6"/>
  <c r="H296" i="42" s="1"/>
  <c r="D216" i="6"/>
  <c r="H222" i="42" s="1"/>
  <c r="D275" i="6"/>
  <c r="H68" i="42" s="1"/>
  <c r="D33" i="6"/>
  <c r="H198" i="42" s="1"/>
  <c r="D203" i="6"/>
  <c r="H317" i="42" s="1"/>
  <c r="D205" i="6"/>
  <c r="H327" i="42" s="1"/>
  <c r="D17" i="6"/>
  <c r="H157" i="42" s="1"/>
  <c r="D153" i="6"/>
  <c r="H30" i="42" s="1"/>
  <c r="D172" i="6"/>
  <c r="H135" i="42" s="1"/>
  <c r="D263" i="6"/>
  <c r="H59" i="42" s="1"/>
  <c r="D266" i="6"/>
  <c r="H57" i="42" s="1"/>
  <c r="D284" i="6"/>
  <c r="H70" i="42" s="1"/>
  <c r="D276" i="6"/>
  <c r="H52" i="42" s="1"/>
  <c r="D15" i="6"/>
  <c r="H275" i="42" s="1"/>
  <c r="D347" i="6"/>
  <c r="H263" i="42" s="1"/>
  <c r="D222" i="6"/>
  <c r="H215" i="42" s="1"/>
  <c r="D341" i="6"/>
  <c r="H210" i="42" s="1"/>
  <c r="D195" i="6"/>
  <c r="H241" i="42" s="1"/>
  <c r="D73" i="6"/>
  <c r="H194" i="42" s="1"/>
  <c r="D186" i="6"/>
  <c r="H292" i="42" s="1"/>
  <c r="D309" i="6"/>
  <c r="H100" i="42" s="1"/>
  <c r="D306" i="6"/>
  <c r="H80" i="42" s="1"/>
  <c r="D228" i="6"/>
  <c r="H74" i="42" s="1"/>
  <c r="D190" i="6"/>
  <c r="H163" i="42" s="1"/>
  <c r="D113" i="6"/>
  <c r="H208" i="42" s="1"/>
  <c r="D166" i="6"/>
  <c r="H170" i="42" s="1"/>
  <c r="D343" i="6"/>
  <c r="H117" i="42" s="1"/>
  <c r="D27" i="6"/>
  <c r="H224" i="42" s="1"/>
  <c r="D121" i="6"/>
  <c r="H358" i="42" s="1"/>
  <c r="D23" i="6"/>
  <c r="H199" i="42" s="1"/>
  <c r="D184" i="6"/>
  <c r="H154" i="42" s="1"/>
  <c r="D243" i="6"/>
  <c r="H341" i="42" s="1"/>
  <c r="D221" i="6"/>
  <c r="H293" i="42" s="1"/>
  <c r="D41" i="6"/>
  <c r="H340" i="42" s="1"/>
  <c r="D112" i="6"/>
  <c r="H318" i="42" s="1"/>
  <c r="D171" i="6"/>
  <c r="H354" i="42" s="1"/>
  <c r="D141" i="6"/>
  <c r="H113" i="42" s="1"/>
  <c r="D273" i="6"/>
  <c r="H33" i="42" s="1"/>
  <c r="D89" i="6"/>
  <c r="H283" i="42" s="1"/>
  <c r="D140" i="6"/>
  <c r="H337" i="42" s="1"/>
  <c r="D231" i="6"/>
  <c r="H248" i="42" s="1"/>
  <c r="D258" i="6"/>
  <c r="H265" i="42" s="1"/>
  <c r="D202" i="6"/>
  <c r="H336" i="42" s="1"/>
  <c r="D230" i="6"/>
  <c r="H183" i="42" s="1"/>
  <c r="D271" i="6"/>
  <c r="H62" i="42" s="1"/>
  <c r="D180" i="6"/>
  <c r="H367" i="42" s="1"/>
  <c r="D143" i="6"/>
  <c r="H347" i="42" s="1"/>
  <c r="D303" i="6"/>
  <c r="H197" i="42" s="1"/>
  <c r="D136" i="6"/>
  <c r="H141" i="42" s="1"/>
  <c r="D127" i="6"/>
  <c r="H89" i="42" s="1"/>
  <c r="D96" i="6"/>
  <c r="H169" i="42" s="1"/>
  <c r="D156" i="6"/>
  <c r="H132" i="42" s="1"/>
  <c r="D104" i="6"/>
  <c r="H253" i="42" s="1"/>
  <c r="D163" i="6"/>
  <c r="H87" i="42" s="1"/>
  <c r="D61" i="6"/>
  <c r="H99" i="42" s="1"/>
  <c r="D9" i="6"/>
  <c r="H176" i="42" s="1"/>
  <c r="D63" i="6"/>
  <c r="H93" i="42" s="1"/>
  <c r="D58" i="6"/>
  <c r="H268" i="42" s="1"/>
  <c r="D345" i="6"/>
  <c r="H360" i="42" s="1"/>
  <c r="D270" i="6"/>
  <c r="H60" i="42" s="1"/>
  <c r="D98" i="6"/>
  <c r="H126" i="42" s="1"/>
  <c r="D196" i="6"/>
  <c r="H149" i="42" s="1"/>
  <c r="D114" i="6"/>
  <c r="H49" i="42" s="1"/>
  <c r="D62" i="6"/>
  <c r="H144" i="42" s="1"/>
  <c r="D310" i="6"/>
  <c r="H108" i="42" s="1"/>
  <c r="D60" i="6"/>
  <c r="H98" i="42" s="1"/>
  <c r="D38" i="6"/>
  <c r="H130" i="42" s="1"/>
  <c r="D288" i="6"/>
  <c r="H71" i="42" s="1"/>
  <c r="D173" i="6"/>
  <c r="H140" i="42" s="1"/>
  <c r="D346" i="6"/>
  <c r="H271" i="42" s="1"/>
  <c r="D238" i="6"/>
  <c r="H237" i="42" s="1"/>
  <c r="D152" i="6"/>
  <c r="H351" i="42" s="1"/>
  <c r="D93" i="6"/>
  <c r="H331" i="42" s="1"/>
  <c r="D229" i="6"/>
  <c r="H219" i="42" s="1"/>
  <c r="D80" i="6"/>
  <c r="H55" i="42" s="1"/>
  <c r="D139" i="6"/>
  <c r="H123" i="42" s="1"/>
  <c r="D77" i="6"/>
  <c r="H66" i="42" s="1"/>
  <c r="D213" i="6"/>
  <c r="H166" i="42" s="1"/>
  <c r="D342" i="6"/>
  <c r="H359" i="42" s="1"/>
  <c r="D108" i="6"/>
  <c r="H235" i="42" s="1"/>
  <c r="D194" i="6"/>
  <c r="H348" i="42" s="1"/>
  <c r="D138" i="6"/>
  <c r="H270" i="42" s="1"/>
  <c r="D308" i="6"/>
  <c r="H187" i="42" s="1"/>
  <c r="D47" i="6"/>
  <c r="H209" i="42" s="1"/>
  <c r="D212" i="6"/>
  <c r="H184" i="42" s="1"/>
  <c r="D207" i="6"/>
  <c r="H125" i="42" s="1"/>
  <c r="D214" i="6"/>
  <c r="H193" i="42" s="1"/>
  <c r="D149" i="6"/>
  <c r="H101" i="42" s="1"/>
  <c r="D332" i="6"/>
  <c r="H291" i="42" s="1"/>
  <c r="D76" i="6"/>
  <c r="H174" i="42" s="1"/>
  <c r="D167" i="6"/>
  <c r="H128" i="42" s="1"/>
  <c r="D130" i="6"/>
  <c r="H115" i="42" s="1"/>
  <c r="D74" i="6"/>
  <c r="H173" i="42" s="1"/>
  <c r="D116" i="6"/>
  <c r="H267" i="42" s="1"/>
  <c r="D290" i="6"/>
  <c r="H26" i="42" s="1"/>
  <c r="D281" i="6"/>
  <c r="H36" i="42" s="1"/>
  <c r="K253" i="42"/>
  <c r="K257" i="42"/>
  <c r="K252" i="42"/>
  <c r="K358" i="42"/>
  <c r="K105" i="42"/>
  <c r="K106" i="42"/>
  <c r="K102" i="42"/>
  <c r="K66" i="42"/>
  <c r="K250" i="42"/>
  <c r="K65" i="42"/>
  <c r="K104" i="42"/>
  <c r="K68" i="42"/>
  <c r="K160" i="42"/>
  <c r="K258" i="42"/>
  <c r="K366" i="42"/>
  <c r="K369" i="42"/>
  <c r="K360" i="42"/>
  <c r="K363" i="42"/>
  <c r="K361" i="42"/>
  <c r="K159" i="42"/>
  <c r="K259" i="42"/>
  <c r="K368" i="42"/>
  <c r="K256" i="42"/>
  <c r="K101" i="42"/>
  <c r="K365" i="42"/>
  <c r="K67" i="42"/>
  <c r="K367" i="42"/>
  <c r="K251" i="42"/>
  <c r="F62" i="42"/>
  <c r="G173" i="31"/>
  <c r="I338" i="42" s="1"/>
  <c r="G262" i="31"/>
  <c r="I48" i="42" s="1"/>
  <c r="G334" i="31"/>
  <c r="I300" i="42" s="1"/>
  <c r="G281" i="31"/>
  <c r="I53" i="42" s="1"/>
  <c r="G309" i="31"/>
  <c r="I80" i="42" s="1"/>
  <c r="G130" i="31"/>
  <c r="I89" i="42" s="1"/>
  <c r="G313" i="31"/>
  <c r="I108" i="42" s="1"/>
  <c r="G22" i="31"/>
  <c r="I79" i="42" s="1"/>
  <c r="G62" i="31"/>
  <c r="I178" i="42" s="1"/>
  <c r="D103" i="42"/>
  <c r="D49" i="42"/>
  <c r="F159" i="3"/>
  <c r="E132" i="42" s="1"/>
  <c r="F145" i="3"/>
  <c r="E364" i="42" s="1"/>
  <c r="G35" i="31"/>
  <c r="I223" i="42" s="1"/>
  <c r="D254" i="42"/>
  <c r="F195" i="3"/>
  <c r="E303" i="42" s="1"/>
  <c r="F167" i="3"/>
  <c r="E320" i="42" s="1"/>
  <c r="F43" i="3"/>
  <c r="E305" i="42" s="1"/>
  <c r="F107" i="3"/>
  <c r="E253" i="42" s="1"/>
  <c r="F160" i="3"/>
  <c r="E217" i="42" s="1"/>
  <c r="F155" i="3"/>
  <c r="E351" i="42" s="1"/>
  <c r="F30" i="3"/>
  <c r="E224" i="42" s="1"/>
  <c r="F62" i="3"/>
  <c r="E178" i="42" s="1"/>
  <c r="F264" i="3"/>
  <c r="E67" i="42" s="1"/>
  <c r="F278" i="3"/>
  <c r="E68" i="42" s="1"/>
  <c r="F288" i="3"/>
  <c r="E39" i="42" s="1"/>
  <c r="F302" i="3"/>
  <c r="E244" i="42" s="1"/>
  <c r="F294" i="12"/>
  <c r="D32" i="42"/>
  <c r="F234" i="3"/>
  <c r="E248" i="42" s="1"/>
  <c r="F271" i="3"/>
  <c r="E61" i="42" s="1"/>
  <c r="F213" i="12"/>
  <c r="F267" i="3"/>
  <c r="E32" i="42" s="1"/>
  <c r="F248" i="3"/>
  <c r="E309" i="42" s="1"/>
  <c r="F262" i="3"/>
  <c r="E48" i="42" s="1"/>
  <c r="D53" i="42"/>
  <c r="D204" i="42"/>
  <c r="D270" i="42"/>
  <c r="F173" i="3"/>
  <c r="E338" i="42" s="1"/>
  <c r="F111" i="3"/>
  <c r="E235" i="42" s="1"/>
  <c r="F12" i="3"/>
  <c r="E176" i="42" s="1"/>
  <c r="F31" i="3"/>
  <c r="E104" i="42" s="1"/>
  <c r="F63" i="3"/>
  <c r="E98" i="42" s="1"/>
  <c r="F95" i="3"/>
  <c r="E226" i="42" s="1"/>
  <c r="F215" i="3"/>
  <c r="E184" i="42" s="1"/>
  <c r="F122" i="3"/>
  <c r="E296" i="42" s="1"/>
  <c r="D63" i="42"/>
  <c r="F117" i="3"/>
  <c r="E49" i="42" s="1"/>
  <c r="F181" i="3"/>
  <c r="E343" i="42" s="1"/>
  <c r="F65" i="3"/>
  <c r="E144" i="42" s="1"/>
  <c r="F97" i="3"/>
  <c r="E203" i="42" s="1"/>
  <c r="F6" i="3"/>
  <c r="E95" i="42" s="1"/>
  <c r="F119" i="3"/>
  <c r="E267" i="42" s="1"/>
  <c r="F183" i="3"/>
  <c r="E367" i="42" s="1"/>
  <c r="F27" i="3"/>
  <c r="E124" i="42" s="1"/>
  <c r="F83" i="3"/>
  <c r="E55" i="42" s="1"/>
  <c r="D129" i="42"/>
  <c r="D108" i="42"/>
  <c r="F323" i="3"/>
  <c r="E229" i="42" s="1"/>
  <c r="F280" i="3"/>
  <c r="E42" i="42" s="1"/>
  <c r="F70" i="3"/>
  <c r="E86" i="42" s="1"/>
  <c r="F348" i="3"/>
  <c r="E360" i="42" s="1"/>
  <c r="F338" i="3"/>
  <c r="E148" i="42" s="1"/>
  <c r="F247" i="3"/>
  <c r="E186" i="42" s="1"/>
  <c r="F350" i="3"/>
  <c r="E263" i="42" s="1"/>
  <c r="F252" i="12"/>
  <c r="F96" i="3"/>
  <c r="E331" i="42" s="1"/>
  <c r="F346" i="3"/>
  <c r="E117" i="42" s="1"/>
  <c r="F120" i="3"/>
  <c r="E321" i="42" s="1"/>
  <c r="D31" i="42"/>
  <c r="F292" i="3"/>
  <c r="E51" i="42" s="1"/>
  <c r="F226" i="3"/>
  <c r="E299" i="42" s="1"/>
  <c r="F300" i="3"/>
  <c r="E54" i="42" s="1"/>
  <c r="F279" i="3"/>
  <c r="E52" i="42" s="1"/>
  <c r="F36" i="3"/>
  <c r="E198" i="42" s="1"/>
  <c r="F100" i="3"/>
  <c r="E252" i="42" s="1"/>
  <c r="F340" i="3"/>
  <c r="E365" i="42" s="1"/>
  <c r="F322" i="3"/>
  <c r="E172" i="42" s="1"/>
  <c r="F295" i="3"/>
  <c r="E82" i="42" s="1"/>
  <c r="G267" i="31"/>
  <c r="I32" i="42" s="1"/>
  <c r="D25" i="42"/>
  <c r="G275" i="31"/>
  <c r="I25" i="42" s="1"/>
  <c r="F334" i="12"/>
  <c r="F295" i="12"/>
  <c r="F350" i="12"/>
  <c r="F278" i="12"/>
  <c r="F256" i="12"/>
  <c r="F248" i="12"/>
  <c r="F206" i="12"/>
  <c r="F318" i="12"/>
  <c r="F305" i="12"/>
  <c r="F287" i="12"/>
  <c r="F268" i="12"/>
  <c r="F279" i="12"/>
  <c r="F311" i="12"/>
  <c r="F327" i="12"/>
  <c r="F207" i="12"/>
  <c r="F247" i="12"/>
  <c r="F235" i="12"/>
  <c r="F208" i="12"/>
  <c r="F136" i="12"/>
  <c r="F121" i="12"/>
  <c r="F56" i="12"/>
  <c r="F38" i="12"/>
  <c r="F28" i="12"/>
  <c r="F277" i="12"/>
  <c r="F266" i="12"/>
  <c r="F209" i="12"/>
  <c r="F239" i="12"/>
  <c r="F187" i="12"/>
  <c r="F210" i="12"/>
  <c r="F80" i="12"/>
  <c r="F240" i="12"/>
  <c r="F161" i="12"/>
  <c r="F52" i="12"/>
  <c r="F25" i="12"/>
  <c r="F62" i="12"/>
  <c r="F176" i="12"/>
  <c r="F92" i="12"/>
  <c r="F112" i="12"/>
  <c r="F16" i="12"/>
  <c r="F31" i="12"/>
  <c r="F188" i="12"/>
  <c r="F153" i="12"/>
  <c r="F91" i="12"/>
  <c r="F134" i="12"/>
  <c r="F211" i="12"/>
  <c r="F39" i="12"/>
  <c r="F154" i="12"/>
  <c r="F6" i="12"/>
  <c r="F53" i="12"/>
  <c r="F69" i="12"/>
  <c r="F217" i="12"/>
  <c r="F95" i="12"/>
  <c r="F166" i="12"/>
  <c r="F312" i="12"/>
  <c r="F37" i="12"/>
  <c r="F90" i="12"/>
  <c r="F212" i="12"/>
  <c r="F193" i="12"/>
  <c r="F137" i="12"/>
  <c r="F130" i="12"/>
  <c r="F190" i="12"/>
  <c r="F178" i="12"/>
  <c r="F122" i="12"/>
  <c r="F194" i="12"/>
  <c r="F32" i="12"/>
  <c r="F156" i="12"/>
  <c r="F291" i="12"/>
  <c r="F77" i="12"/>
  <c r="F51" i="12"/>
  <c r="F191" i="12"/>
  <c r="F86" i="12"/>
  <c r="F198" i="12"/>
  <c r="F167" i="12"/>
  <c r="F215" i="12"/>
  <c r="F117" i="12"/>
  <c r="F219" i="12"/>
  <c r="F151" i="12"/>
  <c r="F197" i="12"/>
  <c r="F218" i="12"/>
  <c r="F157" i="12"/>
  <c r="F127" i="12"/>
  <c r="F281" i="12"/>
  <c r="F257" i="12"/>
  <c r="F336" i="12"/>
  <c r="F260" i="12"/>
  <c r="F330" i="12"/>
  <c r="F296" i="12"/>
  <c r="F344" i="12"/>
  <c r="F346" i="12"/>
  <c r="F8" i="12"/>
  <c r="F57" i="12"/>
  <c r="F141" i="12"/>
  <c r="F20" i="12"/>
  <c r="F64" i="12"/>
  <c r="F226" i="12"/>
  <c r="F30" i="12"/>
  <c r="F66" i="12"/>
  <c r="F96" i="12"/>
  <c r="F73" i="12"/>
  <c r="F9" i="12"/>
  <c r="F42" i="12"/>
  <c r="F100" i="12"/>
  <c r="F11" i="12"/>
  <c r="F85" i="12"/>
  <c r="F138" i="12"/>
  <c r="F58" i="12"/>
  <c r="F105" i="12"/>
  <c r="F234" i="12"/>
  <c r="F148" i="12"/>
  <c r="F199" i="12"/>
  <c r="F319" i="12"/>
  <c r="F220" i="12"/>
  <c r="F201" i="12"/>
  <c r="F314" i="12"/>
  <c r="F47" i="12"/>
  <c r="F143" i="12"/>
  <c r="F224" i="12"/>
  <c r="F214" i="12"/>
  <c r="F196" i="12"/>
  <c r="F270" i="12"/>
  <c r="F338" i="12"/>
  <c r="F261" i="12"/>
  <c r="F313" i="12"/>
  <c r="F349" i="12"/>
  <c r="F74" i="12"/>
  <c r="F139" i="12"/>
  <c r="F81" i="12"/>
  <c r="F145" i="12"/>
  <c r="F14" i="12"/>
  <c r="F44" i="12"/>
  <c r="F113" i="12"/>
  <c r="F163" i="12"/>
  <c r="F88" i="12"/>
  <c r="F13" i="12"/>
  <c r="F107" i="12"/>
  <c r="F286" i="12"/>
  <c r="F102" i="12"/>
  <c r="F195" i="12"/>
  <c r="F230" i="12"/>
  <c r="F132" i="12"/>
  <c r="F316" i="12"/>
  <c r="F225" i="12"/>
  <c r="F108" i="12"/>
  <c r="F172" i="12"/>
  <c r="F348" i="12"/>
  <c r="F321" i="12"/>
  <c r="F335" i="12"/>
  <c r="F341" i="12"/>
  <c r="F251" i="12"/>
  <c r="F322" i="12"/>
  <c r="F155" i="12"/>
  <c r="F33" i="12"/>
  <c r="F76" i="12"/>
  <c r="F233" i="12"/>
  <c r="F40" i="12"/>
  <c r="F71" i="12"/>
  <c r="F7" i="12"/>
  <c r="F223" i="12"/>
  <c r="F17" i="12"/>
  <c r="F49" i="12"/>
  <c r="F115" i="12"/>
  <c r="F170" i="12"/>
  <c r="F98" i="12"/>
  <c r="F21" i="12"/>
  <c r="F67" i="12"/>
  <c r="F175" i="12"/>
  <c r="F228" i="12"/>
  <c r="F118" i="12"/>
  <c r="F288" i="12"/>
  <c r="F173" i="12"/>
  <c r="F83" i="12"/>
  <c r="F147" i="12"/>
  <c r="F227" i="12"/>
  <c r="F183" i="12"/>
  <c r="F142" i="12"/>
  <c r="F304" i="12"/>
  <c r="F298" i="12"/>
  <c r="F323" i="12"/>
  <c r="F300" i="12"/>
  <c r="F345" i="12"/>
  <c r="F259" i="12"/>
  <c r="F328" i="12"/>
  <c r="F41" i="12"/>
  <c r="F82" i="12"/>
  <c r="F84" i="12"/>
  <c r="F35" i="12"/>
  <c r="F162" i="12"/>
  <c r="F78" i="12"/>
  <c r="F93" i="12"/>
  <c r="F168" i="12"/>
  <c r="F246" i="12"/>
  <c r="F61" i="12"/>
  <c r="F29" i="12"/>
  <c r="F177" i="12"/>
  <c r="F24" i="12"/>
  <c r="F72" i="12"/>
  <c r="F144" i="12"/>
  <c r="F15" i="12"/>
  <c r="F111" i="12"/>
  <c r="F181" i="12"/>
  <c r="F125" i="12"/>
  <c r="F236" i="12"/>
  <c r="F317" i="12"/>
  <c r="F159" i="12"/>
  <c r="F263" i="12"/>
  <c r="F109" i="12"/>
  <c r="F232" i="12"/>
  <c r="F94" i="12"/>
  <c r="F192" i="12"/>
  <c r="F229" i="12"/>
  <c r="F45" i="12"/>
  <c r="F135" i="12"/>
  <c r="F87" i="12"/>
  <c r="F149" i="12"/>
  <c r="F231" i="12"/>
  <c r="F320" i="12"/>
  <c r="F324" i="12"/>
  <c r="F306" i="12"/>
  <c r="F302" i="12"/>
  <c r="F253" i="12"/>
  <c r="F267" i="12"/>
  <c r="F309" i="12"/>
  <c r="F97" i="12"/>
  <c r="F146" i="12"/>
  <c r="F18" i="12"/>
  <c r="F114" i="12"/>
  <c r="F43" i="12"/>
  <c r="F99" i="12"/>
  <c r="F10" i="12"/>
  <c r="F120" i="12"/>
  <c r="F22" i="12"/>
  <c r="F63" i="12"/>
  <c r="F203" i="12"/>
  <c r="F119" i="12"/>
  <c r="F222" i="12"/>
  <c r="F34" i="12"/>
  <c r="F202" i="12"/>
  <c r="F285" i="12"/>
  <c r="F184" i="12"/>
  <c r="F271" i="12"/>
  <c r="F158" i="12"/>
  <c r="F273" i="12"/>
  <c r="F265" i="12"/>
  <c r="F254" i="12"/>
  <c r="F243" i="12"/>
  <c r="F315" i="12"/>
  <c r="F283" i="12"/>
  <c r="F333" i="12"/>
  <c r="F303" i="12"/>
  <c r="F347" i="12"/>
  <c r="F339" i="12"/>
  <c r="F325" i="12"/>
  <c r="F171" i="12"/>
  <c r="F123" i="12"/>
  <c r="F169" i="12"/>
  <c r="F48" i="12"/>
  <c r="F101" i="12"/>
  <c r="F12" i="12"/>
  <c r="F50" i="12"/>
  <c r="F106" i="12"/>
  <c r="F182" i="12"/>
  <c r="F301" i="12"/>
  <c r="F65" i="12"/>
  <c r="F131" i="12"/>
  <c r="F262" i="12"/>
  <c r="F160" i="12"/>
  <c r="F126" i="12"/>
  <c r="F140" i="12"/>
  <c r="F245" i="12"/>
  <c r="F174" i="12"/>
  <c r="F292" i="12"/>
  <c r="F186" i="12"/>
  <c r="F280" i="12"/>
  <c r="F19" i="12"/>
  <c r="F165" i="12"/>
  <c r="F238" i="12"/>
  <c r="F55" i="12"/>
  <c r="F200" i="12"/>
  <c r="F284" i="12"/>
  <c r="F103" i="12"/>
  <c r="F332" i="12"/>
  <c r="F249" i="12"/>
  <c r="F290" i="12"/>
  <c r="F308" i="12"/>
  <c r="F340" i="12"/>
  <c r="F331" i="12"/>
  <c r="F26" i="12"/>
  <c r="F23" i="12"/>
  <c r="F128" i="12"/>
  <c r="F59" i="12"/>
  <c r="F104" i="12"/>
  <c r="F185" i="12"/>
  <c r="F54" i="12"/>
  <c r="F89" i="12"/>
  <c r="F68" i="12"/>
  <c r="F27" i="12"/>
  <c r="F75" i="12"/>
  <c r="F152" i="12"/>
  <c r="F272" i="12"/>
  <c r="F129" i="12"/>
  <c r="F264" i="12"/>
  <c r="F179" i="12"/>
  <c r="F79" i="12"/>
  <c r="F133" i="12"/>
  <c r="F269" i="12"/>
  <c r="F258" i="12"/>
  <c r="F110" i="12"/>
  <c r="F307" i="12"/>
  <c r="F116" i="12"/>
  <c r="F216" i="12"/>
  <c r="F150" i="12"/>
  <c r="F204" i="12"/>
  <c r="F289" i="12"/>
  <c r="F275" i="12"/>
  <c r="F297" i="12"/>
  <c r="F241" i="12"/>
  <c r="F329" i="12"/>
  <c r="F299" i="12"/>
  <c r="F343" i="12"/>
  <c r="F244" i="12"/>
  <c r="F205" i="12"/>
  <c r="F342" i="12"/>
  <c r="F337" i="12"/>
  <c r="D350" i="42"/>
  <c r="D336" i="42"/>
  <c r="F11" i="3"/>
  <c r="E308" i="42" s="1"/>
  <c r="F189" i="3"/>
  <c r="E292" i="42" s="1"/>
  <c r="F127" i="3"/>
  <c r="E145" i="42" s="1"/>
  <c r="F118" i="3"/>
  <c r="E161" i="42" s="1"/>
  <c r="F39" i="3"/>
  <c r="E206" i="42" s="1"/>
  <c r="F71" i="3"/>
  <c r="E114" i="42" s="1"/>
  <c r="F103" i="3"/>
  <c r="E322" i="42" s="1"/>
  <c r="F133" i="3"/>
  <c r="E115" i="42" s="1"/>
  <c r="F197" i="3"/>
  <c r="E348" i="42" s="1"/>
  <c r="F135" i="3"/>
  <c r="E167" i="42" s="1"/>
  <c r="F199" i="3"/>
  <c r="E149" i="42" s="1"/>
  <c r="D292" i="42"/>
  <c r="D45" i="42"/>
  <c r="F25" i="3"/>
  <c r="E133" i="42" s="1"/>
  <c r="G32" i="31"/>
  <c r="I88" i="42" s="1"/>
  <c r="F14" i="3"/>
  <c r="E180" i="42" s="1"/>
  <c r="F242" i="3"/>
  <c r="E92" i="42" s="1"/>
  <c r="F344" i="3"/>
  <c r="E210" i="42" s="1"/>
  <c r="F294" i="3"/>
  <c r="E58" i="42" s="1"/>
  <c r="F78" i="3"/>
  <c r="E319" i="42" s="1"/>
  <c r="F252" i="3"/>
  <c r="E102" i="42" s="1"/>
  <c r="F311" i="3"/>
  <c r="E187" i="42" s="1"/>
  <c r="F46" i="12"/>
  <c r="F72" i="3"/>
  <c r="E105" i="42" s="1"/>
  <c r="F235" i="3"/>
  <c r="E200" i="42" s="1"/>
  <c r="F136" i="3"/>
  <c r="E280" i="42" s="1"/>
  <c r="D359" i="42"/>
  <c r="F324" i="3"/>
  <c r="E315" i="42" s="1"/>
  <c r="F290" i="3"/>
  <c r="E44" i="42" s="1"/>
  <c r="F237" i="12"/>
  <c r="F326" i="12"/>
  <c r="F332" i="3"/>
  <c r="E96" i="42" s="1"/>
  <c r="F343" i="3"/>
  <c r="E282" i="42" s="1"/>
  <c r="F142" i="3"/>
  <c r="E123" i="42" s="1"/>
  <c r="F44" i="3"/>
  <c r="E340" i="42" s="1"/>
  <c r="F108" i="3"/>
  <c r="E285" i="42" s="1"/>
  <c r="F124" i="12"/>
  <c r="F244" i="3"/>
  <c r="E214" i="42" s="1"/>
  <c r="F275" i="3"/>
  <c r="E25" i="42" s="1"/>
  <c r="F256" i="3"/>
  <c r="E220" i="42" s="1"/>
  <c r="F270" i="3"/>
  <c r="E50" i="42" s="1"/>
  <c r="D277" i="42"/>
  <c r="D237" i="42"/>
  <c r="D338" i="42"/>
  <c r="D60" i="42"/>
  <c r="F60" i="12"/>
  <c r="F70" i="12"/>
  <c r="F282" i="12"/>
  <c r="F164" i="12"/>
  <c r="D268" i="42"/>
  <c r="D343" i="42"/>
  <c r="D281" i="42"/>
  <c r="F149" i="3"/>
  <c r="E45" i="42" s="1"/>
  <c r="F81" i="3"/>
  <c r="E156" i="42" s="1"/>
  <c r="D173" i="42"/>
  <c r="D78" i="42"/>
  <c r="F146" i="3"/>
  <c r="E347" i="42" s="1"/>
  <c r="F306" i="3"/>
  <c r="E197" i="42" s="1"/>
  <c r="F255" i="3"/>
  <c r="E205" i="42" s="1"/>
  <c r="F189" i="12"/>
  <c r="F284" i="3"/>
  <c r="E36" i="42" s="1"/>
  <c r="F291" i="3"/>
  <c r="E71" i="42" s="1"/>
  <c r="F272" i="3"/>
  <c r="E34" i="42" s="1"/>
  <c r="F222" i="3"/>
  <c r="E164" i="42" s="1"/>
  <c r="F310" i="12"/>
  <c r="F80" i="3"/>
  <c r="E66" i="42" s="1"/>
  <c r="F299" i="3"/>
  <c r="E257" i="42" s="1"/>
  <c r="F228" i="3"/>
  <c r="E250" i="42" s="1"/>
  <c r="F243" i="3"/>
  <c r="E281" i="42" s="1"/>
  <c r="F236" i="3"/>
  <c r="E369" i="42" s="1"/>
  <c r="F240" i="3"/>
  <c r="E177" i="42" s="1"/>
  <c r="F158" i="3"/>
  <c r="E56" i="42" s="1"/>
  <c r="F221" i="12"/>
  <c r="F276" i="3"/>
  <c r="E33" i="42" s="1"/>
  <c r="F339" i="3"/>
  <c r="E162" i="42" s="1"/>
  <c r="F320" i="3"/>
  <c r="E212" i="42" s="1"/>
  <c r="F334" i="3"/>
  <c r="E300" i="42" s="1"/>
  <c r="F141" i="3"/>
  <c r="E270" i="42" s="1"/>
  <c r="D188" i="42"/>
  <c r="F134" i="3"/>
  <c r="E325" i="42" s="1"/>
  <c r="G31" i="31"/>
  <c r="I104" i="42" s="1"/>
  <c r="G40" i="31"/>
  <c r="I361" i="42" s="1"/>
  <c r="F29" i="3"/>
  <c r="E225" i="42" s="1"/>
  <c r="F61" i="3"/>
  <c r="E268" i="42" s="1"/>
  <c r="F93" i="3"/>
  <c r="E129" i="42" s="1"/>
  <c r="F132" i="3"/>
  <c r="E276" i="42" s="1"/>
  <c r="F143" i="3"/>
  <c r="E337" i="42" s="1"/>
  <c r="F150" i="3"/>
  <c r="E266" i="42" s="1"/>
  <c r="G63" i="31"/>
  <c r="I98" i="42" s="1"/>
  <c r="D221" i="42"/>
  <c r="F129" i="3"/>
  <c r="E289" i="42" s="1"/>
  <c r="F193" i="3"/>
  <c r="E163" i="42" s="1"/>
  <c r="D147" i="42"/>
  <c r="F179" i="3"/>
  <c r="E323" i="42" s="1"/>
  <c r="F17" i="3"/>
  <c r="E77" i="42" s="1"/>
  <c r="F57" i="3"/>
  <c r="E190" i="42" s="1"/>
  <c r="F89" i="3"/>
  <c r="E121" i="42" s="1"/>
  <c r="F156" i="3"/>
  <c r="E30" i="42" s="1"/>
  <c r="D225" i="42"/>
  <c r="D290" i="42"/>
  <c r="F151" i="3"/>
  <c r="E345" i="42" s="1"/>
  <c r="F185" i="3"/>
  <c r="E346" i="42" s="1"/>
  <c r="F35" i="3"/>
  <c r="E223" i="42" s="1"/>
  <c r="F144" i="3"/>
  <c r="E113" i="42" s="1"/>
  <c r="D261" i="42"/>
  <c r="D255" i="42"/>
  <c r="F139" i="3"/>
  <c r="E141" i="42" s="1"/>
  <c r="F54" i="3"/>
  <c r="E150" i="42" s="1"/>
  <c r="F86" i="3"/>
  <c r="E202" i="42" s="1"/>
  <c r="F219" i="3"/>
  <c r="E222" i="42" s="1"/>
  <c r="F330" i="3"/>
  <c r="E85" i="42" s="1"/>
  <c r="F303" i="3"/>
  <c r="E236" i="42" s="1"/>
  <c r="F250" i="12"/>
  <c r="F56" i="3"/>
  <c r="E136" i="42" s="1"/>
  <c r="F88" i="3"/>
  <c r="E111" i="42" s="1"/>
  <c r="F255" i="12"/>
  <c r="F22" i="3"/>
  <c r="E79" i="42" s="1"/>
  <c r="F224" i="3"/>
  <c r="E293" i="42" s="1"/>
  <c r="F238" i="3"/>
  <c r="E185" i="42" s="1"/>
  <c r="F50" i="3"/>
  <c r="E209" i="42" s="1"/>
  <c r="F82" i="3"/>
  <c r="E122" i="42" s="1"/>
  <c r="F315" i="3"/>
  <c r="E352" i="42" s="1"/>
  <c r="F296" i="3"/>
  <c r="E256" i="42" s="1"/>
  <c r="F310" i="3"/>
  <c r="E110" i="42" s="1"/>
  <c r="F110" i="3"/>
  <c r="E362" i="42" s="1"/>
  <c r="F314" i="3"/>
  <c r="E90" i="42" s="1"/>
  <c r="F287" i="3"/>
  <c r="E70" i="42" s="1"/>
  <c r="F36" i="12"/>
  <c r="G316" i="31"/>
  <c r="I118" i="42" s="1"/>
  <c r="G296" i="31"/>
  <c r="I256" i="42" s="1"/>
  <c r="D287" i="42"/>
  <c r="D168" i="42"/>
  <c r="D297" i="42"/>
  <c r="D228" i="42"/>
  <c r="F242" i="12"/>
  <c r="F180" i="12"/>
  <c r="F276" i="12"/>
  <c r="F293" i="12"/>
  <c r="K62" i="42" l="1"/>
  <c r="K103" i="42"/>
  <c r="K359" i="42"/>
  <c r="K108" i="42"/>
  <c r="K254" i="42"/>
  <c r="K255" i="42"/>
  <c r="F366" i="42"/>
  <c r="F346" i="42"/>
  <c r="K346" i="42" s="1"/>
  <c r="F316" i="42"/>
  <c r="K316" i="42" s="1"/>
  <c r="F354" i="42"/>
  <c r="K354" i="42" s="1"/>
  <c r="F334" i="42"/>
  <c r="K334" i="42" s="1"/>
  <c r="F236" i="42"/>
  <c r="K236" i="42" s="1"/>
  <c r="F349" i="42"/>
  <c r="K349" i="42" s="1"/>
  <c r="F267" i="42"/>
  <c r="K267" i="42" s="1"/>
  <c r="F287" i="42"/>
  <c r="K287" i="42" s="1"/>
  <c r="F293" i="42"/>
  <c r="K293" i="42" s="1"/>
  <c r="F295" i="42"/>
  <c r="K295" i="42" s="1"/>
  <c r="F49" i="42"/>
  <c r="K49" i="42" s="1"/>
  <c r="F87" i="42"/>
  <c r="K87" i="42" s="1"/>
  <c r="F193" i="42"/>
  <c r="K193" i="42" s="1"/>
  <c r="F139" i="42"/>
  <c r="K139" i="42" s="1"/>
  <c r="F104" i="42"/>
  <c r="F317" i="42"/>
  <c r="K317" i="42" s="1"/>
  <c r="F86" i="42"/>
  <c r="K86" i="42" s="1"/>
  <c r="F91" i="42"/>
  <c r="K91" i="42" s="1"/>
  <c r="F181" i="42"/>
  <c r="K181" i="42" s="1"/>
  <c r="F44" i="42"/>
  <c r="K44" i="42" s="1"/>
  <c r="F36" i="42"/>
  <c r="K36" i="42" s="1"/>
  <c r="F107" i="42"/>
  <c r="F29" i="42"/>
  <c r="K29" i="42" s="1"/>
  <c r="F275" i="42"/>
  <c r="K275" i="42" s="1"/>
  <c r="F212" i="42"/>
  <c r="K212" i="42" s="1"/>
  <c r="F40" i="42"/>
  <c r="K40" i="42" s="1"/>
  <c r="F235" i="42"/>
  <c r="K235" i="42" s="1"/>
  <c r="F41" i="42"/>
  <c r="K41" i="42" s="1"/>
  <c r="F330" i="42"/>
  <c r="K330" i="42" s="1"/>
  <c r="F39" i="42"/>
  <c r="K39" i="42" s="1"/>
  <c r="F313" i="42"/>
  <c r="K313" i="42" s="1"/>
  <c r="F361" i="42"/>
  <c r="F253" i="42"/>
  <c r="F340" i="42"/>
  <c r="K340" i="42" s="1"/>
  <c r="F108" i="42"/>
  <c r="F231" i="42"/>
  <c r="K231" i="42" s="1"/>
  <c r="F192" i="42"/>
  <c r="K192" i="42" s="1"/>
  <c r="F260" i="42"/>
  <c r="F168" i="42"/>
  <c r="K168" i="42" s="1"/>
  <c r="F72" i="42"/>
  <c r="K72" i="42" s="1"/>
  <c r="F157" i="42"/>
  <c r="K157" i="42" s="1"/>
  <c r="F159" i="42"/>
  <c r="F320" i="42"/>
  <c r="K320" i="42" s="1"/>
  <c r="F234" i="42"/>
  <c r="K234" i="42" s="1"/>
  <c r="F89" i="42"/>
  <c r="K89" i="42" s="1"/>
  <c r="F171" i="42"/>
  <c r="K171" i="42" s="1"/>
  <c r="F226" i="42"/>
  <c r="K226" i="42" s="1"/>
  <c r="F247" i="42"/>
  <c r="K247" i="42" s="1"/>
  <c r="F178" i="42"/>
  <c r="K178" i="42" s="1"/>
  <c r="F177" i="42"/>
  <c r="K177" i="42" s="1"/>
  <c r="F143" i="42"/>
  <c r="K143" i="42" s="1"/>
  <c r="F136" i="42"/>
  <c r="K136" i="42" s="1"/>
  <c r="F327" i="42"/>
  <c r="K327" i="42" s="1"/>
  <c r="F70" i="42"/>
  <c r="F309" i="42"/>
  <c r="K309" i="42" s="1"/>
  <c r="F69" i="42"/>
  <c r="F47" i="42"/>
  <c r="K47" i="42" s="1"/>
  <c r="F96" i="42"/>
  <c r="K96" i="42" s="1"/>
  <c r="F360" i="42"/>
  <c r="F43" i="42"/>
  <c r="K43" i="42" s="1"/>
  <c r="F205" i="42"/>
  <c r="K205" i="42" s="1"/>
  <c r="F292" i="42"/>
  <c r="K292" i="42" s="1"/>
  <c r="F336" i="42"/>
  <c r="K336" i="42" s="1"/>
  <c r="F25" i="42"/>
  <c r="F115" i="42"/>
  <c r="K115" i="42" s="1"/>
  <c r="F34" i="42"/>
  <c r="K34" i="42" s="1"/>
  <c r="F329" i="42"/>
  <c r="K329" i="42" s="1"/>
  <c r="F301" i="42"/>
  <c r="K301" i="42" s="1"/>
  <c r="F233" i="42"/>
  <c r="K233" i="42" s="1"/>
  <c r="F363" i="42"/>
  <c r="F48" i="42"/>
  <c r="K48" i="42" s="1"/>
  <c r="F238" i="42"/>
  <c r="K238" i="42" s="1"/>
  <c r="F126" i="42"/>
  <c r="K126" i="42" s="1"/>
  <c r="F127" i="42"/>
  <c r="K127" i="42" s="1"/>
  <c r="F352" i="42"/>
  <c r="K352" i="42" s="1"/>
  <c r="F56" i="42"/>
  <c r="K56" i="42" s="1"/>
  <c r="F98" i="42"/>
  <c r="K98" i="42" s="1"/>
  <c r="F74" i="42"/>
  <c r="K74" i="42" s="1"/>
  <c r="F328" i="42"/>
  <c r="K328" i="42" s="1"/>
  <c r="F132" i="42"/>
  <c r="K132" i="42" s="1"/>
  <c r="F251" i="42"/>
  <c r="F319" i="42"/>
  <c r="K319" i="42" s="1"/>
  <c r="F350" i="42"/>
  <c r="K350" i="42" s="1"/>
  <c r="F123" i="42"/>
  <c r="K123" i="42" s="1"/>
  <c r="F35" i="42"/>
  <c r="K35" i="42" s="1"/>
  <c r="F218" i="42"/>
  <c r="K218" i="42" s="1"/>
  <c r="F77" i="42"/>
  <c r="K77" i="42" s="1"/>
  <c r="F183" i="42"/>
  <c r="K183" i="42" s="1"/>
  <c r="F291" i="42"/>
  <c r="K291" i="42" s="1"/>
  <c r="F249" i="42"/>
  <c r="F180" i="42"/>
  <c r="K180" i="42" s="1"/>
  <c r="F265" i="42"/>
  <c r="K265" i="42" s="1"/>
  <c r="F90" i="42"/>
  <c r="K90" i="42" s="1"/>
  <c r="F149" i="42"/>
  <c r="K149" i="42" s="1"/>
  <c r="F308" i="42"/>
  <c r="K308" i="42" s="1"/>
  <c r="F270" i="42"/>
  <c r="K270" i="42" s="1"/>
  <c r="F210" i="42"/>
  <c r="K210" i="42" s="1"/>
  <c r="F103" i="42"/>
  <c r="F296" i="42"/>
  <c r="K296" i="42" s="1"/>
  <c r="F325" i="42"/>
  <c r="K325" i="42" s="1"/>
  <c r="F137" i="42"/>
  <c r="K137" i="42" s="1"/>
  <c r="F158" i="42"/>
  <c r="K158" i="42" s="1"/>
  <c r="F59" i="42"/>
  <c r="K59" i="42" s="1"/>
  <c r="F220" i="42"/>
  <c r="K220" i="42" s="1"/>
  <c r="F263" i="42"/>
  <c r="K263" i="42" s="1"/>
  <c r="F214" i="42"/>
  <c r="K214" i="42" s="1"/>
  <c r="F174" i="42"/>
  <c r="K174" i="42" s="1"/>
  <c r="F101" i="42"/>
  <c r="F121" i="42"/>
  <c r="K121" i="42" s="1"/>
  <c r="F120" i="42"/>
  <c r="K120" i="42" s="1"/>
  <c r="F297" i="42"/>
  <c r="K297" i="42" s="1"/>
  <c r="F42" i="42"/>
  <c r="K42" i="42" s="1"/>
  <c r="F288" i="42"/>
  <c r="K288" i="42" s="1"/>
  <c r="F75" i="42"/>
  <c r="K75" i="42" s="1"/>
  <c r="F146" i="42"/>
  <c r="K146" i="42" s="1"/>
  <c r="F281" i="42"/>
  <c r="K281" i="42" s="1"/>
  <c r="F31" i="42"/>
  <c r="K31" i="42" s="1"/>
  <c r="F79" i="42"/>
  <c r="K79" i="42" s="1"/>
  <c r="F357" i="42"/>
  <c r="K357" i="42" s="1"/>
  <c r="F347" i="42"/>
  <c r="K347" i="42" s="1"/>
  <c r="F32" i="42"/>
  <c r="K32" i="42" s="1"/>
  <c r="F45" i="42"/>
  <c r="K45" i="42" s="1"/>
  <c r="F269" i="42"/>
  <c r="K269" i="42" s="1"/>
  <c r="F240" i="42"/>
  <c r="K240" i="42" s="1"/>
  <c r="F113" i="42"/>
  <c r="K113" i="42" s="1"/>
  <c r="F268" i="42"/>
  <c r="K268" i="42" s="1"/>
  <c r="F122" i="42"/>
  <c r="K122" i="42" s="1"/>
  <c r="F359" i="42"/>
  <c r="F55" i="42"/>
  <c r="K55" i="42" s="1"/>
  <c r="F221" i="42"/>
  <c r="K221" i="42" s="1"/>
  <c r="F227" i="42"/>
  <c r="K227" i="42" s="1"/>
  <c r="F303" i="42"/>
  <c r="K303" i="42" s="1"/>
  <c r="F63" i="42"/>
  <c r="K63" i="42" s="1"/>
  <c r="F141" i="42"/>
  <c r="K141" i="42" s="1"/>
  <c r="F119" i="42"/>
  <c r="K119" i="42" s="1"/>
  <c r="F81" i="42"/>
  <c r="K81" i="42" s="1"/>
  <c r="F331" i="42"/>
  <c r="K331" i="42" s="1"/>
  <c r="F190" i="42"/>
  <c r="K190" i="42" s="1"/>
  <c r="F306" i="42"/>
  <c r="K306" i="42" s="1"/>
  <c r="F348" i="42"/>
  <c r="K348" i="42" s="1"/>
  <c r="F241" i="42"/>
  <c r="K241" i="42" s="1"/>
  <c r="F173" i="42"/>
  <c r="K173" i="42" s="1"/>
  <c r="F160" i="42"/>
  <c r="F76" i="42"/>
  <c r="K76" i="42" s="1"/>
  <c r="F279" i="42"/>
  <c r="K279" i="42" s="1"/>
  <c r="F200" i="42"/>
  <c r="K200" i="42" s="1"/>
  <c r="F355" i="42"/>
  <c r="K355" i="42" s="1"/>
  <c r="F258" i="42"/>
  <c r="F82" i="42"/>
  <c r="K82" i="42" s="1"/>
  <c r="F58" i="42"/>
  <c r="K58" i="42" s="1"/>
  <c r="F110" i="42"/>
  <c r="K110" i="42" s="1"/>
  <c r="F182" i="42"/>
  <c r="K182" i="42" s="1"/>
  <c r="F97" i="42"/>
  <c r="K97" i="42" s="1"/>
  <c r="F26" i="42"/>
  <c r="K26" i="42" s="1"/>
  <c r="F242" i="42"/>
  <c r="K242" i="42" s="1"/>
  <c r="F134" i="42"/>
  <c r="K134" i="42" s="1"/>
  <c r="F358" i="42"/>
  <c r="F255" i="42"/>
  <c r="F237" i="42"/>
  <c r="K237" i="42" s="1"/>
  <c r="F166" i="42"/>
  <c r="K166" i="42" s="1"/>
  <c r="F362" i="42"/>
  <c r="F323" i="42"/>
  <c r="K323" i="42" s="1"/>
  <c r="F246" i="42"/>
  <c r="K246" i="42" s="1"/>
  <c r="F150" i="42"/>
  <c r="K150" i="42" s="1"/>
  <c r="F165" i="42"/>
  <c r="K165" i="42" s="1"/>
  <c r="F155" i="42"/>
  <c r="K155" i="42" s="1"/>
  <c r="F170" i="42"/>
  <c r="K170" i="42" s="1"/>
  <c r="F162" i="42"/>
  <c r="F274" i="42"/>
  <c r="K274" i="42" s="1"/>
  <c r="F112" i="42"/>
  <c r="K112" i="42" s="1"/>
  <c r="F264" i="42"/>
  <c r="K264" i="42" s="1"/>
  <c r="F286" i="42"/>
  <c r="K286" i="42" s="1"/>
  <c r="F189" i="42"/>
  <c r="K189" i="42" s="1"/>
  <c r="F369" i="42"/>
  <c r="F105" i="42"/>
  <c r="F54" i="42"/>
  <c r="K54" i="42" s="1"/>
  <c r="F367" i="42"/>
  <c r="F161" i="42"/>
  <c r="F194" i="42"/>
  <c r="K194" i="42" s="1"/>
  <c r="F332" i="42"/>
  <c r="K332" i="42" s="1"/>
  <c r="F118" i="42"/>
  <c r="K118" i="42" s="1"/>
  <c r="F364" i="42"/>
  <c r="F153" i="42"/>
  <c r="K153" i="42" s="1"/>
  <c r="F271" i="42"/>
  <c r="K271" i="42" s="1"/>
  <c r="F148" i="42"/>
  <c r="K148" i="42" s="1"/>
  <c r="F252" i="42"/>
  <c r="F93" i="42"/>
  <c r="K93" i="42" s="1"/>
  <c r="F196" i="42"/>
  <c r="K196" i="42" s="1"/>
  <c r="F256" i="42"/>
  <c r="F228" i="42"/>
  <c r="K228" i="42" s="1"/>
  <c r="F345" i="42"/>
  <c r="K345" i="42" s="1"/>
  <c r="F71" i="42"/>
  <c r="F353" i="42"/>
  <c r="K353" i="42" s="1"/>
  <c r="F207" i="42"/>
  <c r="K207" i="42" s="1"/>
  <c r="F100" i="42"/>
  <c r="K100" i="42" s="1"/>
  <c r="F261" i="42"/>
  <c r="K261" i="42" s="1"/>
  <c r="F206" i="42"/>
  <c r="K206" i="42" s="1"/>
  <c r="F133" i="42"/>
  <c r="K133" i="42" s="1"/>
  <c r="F66" i="42"/>
  <c r="F38" i="42"/>
  <c r="K38" i="42" s="1"/>
  <c r="F280" i="42"/>
  <c r="K280" i="42" s="1"/>
  <c r="F186" i="42"/>
  <c r="K186" i="42" s="1"/>
  <c r="F68" i="42"/>
  <c r="F300" i="42"/>
  <c r="K300" i="42" s="1"/>
  <c r="F102" i="42"/>
  <c r="F83" i="42"/>
  <c r="K83" i="42" s="1"/>
  <c r="F33" i="42"/>
  <c r="K33" i="42" s="1"/>
  <c r="F282" i="42"/>
  <c r="K282" i="42" s="1"/>
  <c r="F175" i="42"/>
  <c r="K175" i="42" s="1"/>
  <c r="F124" i="42"/>
  <c r="K124" i="42" s="1"/>
  <c r="F365" i="42"/>
  <c r="F51" i="42"/>
  <c r="K51" i="42" s="1"/>
  <c r="F339" i="42"/>
  <c r="K339" i="42" s="1"/>
  <c r="F326" i="42"/>
  <c r="K326" i="42" s="1"/>
  <c r="F273" i="42"/>
  <c r="K273" i="42" s="1"/>
  <c r="F61" i="42"/>
  <c r="K61" i="42" s="1"/>
  <c r="F164" i="42"/>
  <c r="F169" i="42"/>
  <c r="K169" i="42" s="1"/>
  <c r="F203" i="42"/>
  <c r="K203" i="42" s="1"/>
  <c r="F244" i="42"/>
  <c r="K244" i="42" s="1"/>
  <c r="F211" i="42"/>
  <c r="K211" i="42" s="1"/>
  <c r="F191" i="42"/>
  <c r="K191" i="42" s="1"/>
  <c r="F341" i="42"/>
  <c r="K341" i="42" s="1"/>
  <c r="F278" i="42"/>
  <c r="K278" i="42" s="1"/>
  <c r="F130" i="42"/>
  <c r="K130" i="42" s="1"/>
  <c r="F229" i="42"/>
  <c r="K229" i="42" s="1"/>
  <c r="F250" i="42"/>
  <c r="F245" i="42"/>
  <c r="K245" i="42" s="1"/>
  <c r="F142" i="42"/>
  <c r="K142" i="42" s="1"/>
  <c r="F172" i="42"/>
  <c r="K172" i="42" s="1"/>
  <c r="F294" i="42"/>
  <c r="K294" i="42" s="1"/>
  <c r="F285" i="42"/>
  <c r="K285" i="42" s="1"/>
  <c r="F111" i="42"/>
  <c r="K111" i="42" s="1"/>
  <c r="F156" i="42"/>
  <c r="K156" i="42" s="1"/>
  <c r="F248" i="42"/>
  <c r="K248" i="42" s="1"/>
  <c r="F302" i="42"/>
  <c r="K302" i="42" s="1"/>
  <c r="F224" i="42"/>
  <c r="K224" i="42" s="1"/>
  <c r="F85" i="42"/>
  <c r="K85" i="42" s="1"/>
  <c r="F53" i="42"/>
  <c r="K53" i="42" s="1"/>
  <c r="F222" i="42"/>
  <c r="K222" i="42" s="1"/>
  <c r="F202" i="42"/>
  <c r="K202" i="42" s="1"/>
  <c r="F30" i="42"/>
  <c r="K30" i="42" s="1"/>
  <c r="F95" i="42"/>
  <c r="K95" i="42" s="1"/>
  <c r="F213" i="42"/>
  <c r="K213" i="42" s="1"/>
  <c r="F65" i="42"/>
  <c r="F125" i="42"/>
  <c r="K125" i="42" s="1"/>
  <c r="F335" i="42"/>
  <c r="K335" i="42" s="1"/>
  <c r="F187" i="42"/>
  <c r="K187" i="42" s="1"/>
  <c r="F259" i="42"/>
  <c r="F204" i="42"/>
  <c r="K204" i="42" s="1"/>
  <c r="F179" i="42"/>
  <c r="K179" i="42" s="1"/>
  <c r="F52" i="42"/>
  <c r="K52" i="42" s="1"/>
  <c r="F257" i="42"/>
  <c r="F185" i="42"/>
  <c r="K185" i="42" s="1"/>
  <c r="F80" i="42"/>
  <c r="K80" i="42" s="1"/>
  <c r="F272" i="42"/>
  <c r="K272" i="42" s="1"/>
  <c r="F106" i="42"/>
  <c r="F338" i="42"/>
  <c r="K338" i="42" s="1"/>
  <c r="F351" i="42"/>
  <c r="K351" i="42" s="1"/>
  <c r="F307" i="42"/>
  <c r="K307" i="42" s="1"/>
  <c r="F109" i="42"/>
  <c r="K109" i="42" s="1"/>
  <c r="F163" i="42"/>
  <c r="F46" i="42"/>
  <c r="K46" i="42" s="1"/>
  <c r="F283" i="42"/>
  <c r="K283" i="42" s="1"/>
  <c r="F64" i="42"/>
  <c r="F311" i="42"/>
  <c r="K311" i="42" s="1"/>
  <c r="F290" i="42"/>
  <c r="K290" i="42" s="1"/>
  <c r="F78" i="42"/>
  <c r="K78" i="42" s="1"/>
  <c r="F368" i="42"/>
  <c r="F67" i="42"/>
  <c r="F262" i="42"/>
  <c r="K262" i="42" s="1"/>
  <c r="F217" i="42"/>
  <c r="K217" i="42" s="1"/>
  <c r="F144" i="42"/>
  <c r="K144" i="42" s="1"/>
  <c r="F209" i="42"/>
  <c r="K209" i="42" s="1"/>
  <c r="F298" i="42"/>
  <c r="K298" i="42" s="1"/>
  <c r="F60" i="42"/>
  <c r="K60" i="42" s="1"/>
  <c r="F197" i="42"/>
  <c r="K197" i="42" s="1"/>
  <c r="F167" i="42"/>
  <c r="K167" i="42" s="1"/>
  <c r="F219" i="42"/>
  <c r="K219" i="42" s="1"/>
  <c r="F129" i="42"/>
  <c r="K129" i="42" s="1"/>
  <c r="F223" i="42"/>
  <c r="K223" i="42" s="1"/>
  <c r="F128" i="42"/>
  <c r="K128" i="42" s="1"/>
  <c r="F188" i="42"/>
  <c r="K188" i="42" s="1"/>
  <c r="F195" i="42"/>
  <c r="K195" i="42" s="1"/>
  <c r="F152" i="42"/>
  <c r="K152" i="42" s="1"/>
  <c r="F50" i="42"/>
  <c r="K50" i="42" s="1"/>
  <c r="F73" i="42"/>
  <c r="K73" i="42" s="1"/>
  <c r="F243" i="42"/>
  <c r="K243" i="42" s="1"/>
  <c r="F88" i="42"/>
  <c r="K88" i="42" s="1"/>
  <c r="F94" i="42"/>
  <c r="K94" i="42" s="1"/>
  <c r="F84" i="42"/>
  <c r="K84" i="42" s="1"/>
  <c r="F154" i="42"/>
  <c r="K154" i="42" s="1"/>
  <c r="F324" i="42"/>
  <c r="K324" i="42" s="1"/>
  <c r="F208" i="42"/>
  <c r="K208" i="42" s="1"/>
  <c r="F305" i="42"/>
  <c r="K305" i="42" s="1"/>
  <c r="F138" i="42"/>
  <c r="K138" i="42" s="1"/>
  <c r="F135" i="42"/>
  <c r="K135" i="42" s="1"/>
  <c r="F299" i="42"/>
  <c r="K299" i="42" s="1"/>
  <c r="F147" i="42"/>
  <c r="K147" i="42" s="1"/>
  <c r="F92" i="42"/>
  <c r="K92" i="42" s="1"/>
  <c r="F198" i="42"/>
  <c r="K198" i="42" s="1"/>
  <c r="F266" i="42"/>
  <c r="K266" i="42" s="1"/>
  <c r="F342" i="42"/>
  <c r="K342" i="42" s="1"/>
  <c r="F57" i="42"/>
  <c r="K57" i="42" s="1"/>
  <c r="F289" i="42"/>
  <c r="K289" i="42" s="1"/>
  <c r="F232" i="42"/>
  <c r="K232" i="42" s="1"/>
  <c r="F199" i="42"/>
  <c r="K199" i="42" s="1"/>
  <c r="F322" i="42"/>
  <c r="K322" i="42" s="1"/>
  <c r="F344" i="42"/>
  <c r="K344" i="42" s="1"/>
  <c r="F216" i="42"/>
  <c r="K216" i="42" s="1"/>
  <c r="F176" i="42"/>
  <c r="K176" i="42" s="1"/>
  <c r="F37" i="42"/>
  <c r="K37" i="42" s="1"/>
  <c r="F131" i="42"/>
  <c r="K131" i="42" s="1"/>
  <c r="F321" i="42"/>
  <c r="K321" i="42" s="1"/>
  <c r="F284" i="42"/>
  <c r="K284" i="42" s="1"/>
  <c r="F315" i="42"/>
  <c r="K315" i="42" s="1"/>
  <c r="F277" i="42"/>
  <c r="K277" i="42" s="1"/>
  <c r="F254" i="42"/>
  <c r="F343" i="42"/>
  <c r="K343" i="42" s="1"/>
  <c r="F225" i="42"/>
  <c r="K225" i="42" s="1"/>
  <c r="F239" i="42"/>
  <c r="K239" i="42" s="1"/>
  <c r="F310" i="42"/>
  <c r="K310" i="42" s="1"/>
  <c r="F318" i="42"/>
  <c r="K318" i="42" s="1"/>
  <c r="F114" i="42"/>
  <c r="K114" i="42" s="1"/>
  <c r="F304" i="42"/>
  <c r="K304" i="42" s="1"/>
  <c r="F215" i="42"/>
  <c r="K215" i="42" s="1"/>
  <c r="F276" i="42"/>
  <c r="K276" i="42" s="1"/>
  <c r="F28" i="42"/>
  <c r="K28" i="42" s="1"/>
  <c r="F314" i="42"/>
  <c r="K314" i="42" s="1"/>
  <c r="F333" i="42"/>
  <c r="K333" i="42" s="1"/>
  <c r="F337" i="42"/>
  <c r="K337" i="42" s="1"/>
  <c r="F230" i="42"/>
  <c r="K230" i="42" s="1"/>
  <c r="F99" i="42"/>
  <c r="K99" i="42" s="1"/>
  <c r="F117" i="42"/>
  <c r="K117" i="42" s="1"/>
  <c r="F145" i="42"/>
  <c r="K145" i="42" s="1"/>
  <c r="F184" i="42"/>
  <c r="K184" i="42" s="1"/>
  <c r="F116" i="42"/>
  <c r="K116" i="42" s="1"/>
  <c r="F312" i="42"/>
  <c r="K312" i="42" s="1"/>
  <c r="F140" i="42"/>
  <c r="K140" i="42" s="1"/>
  <c r="F151" i="42"/>
  <c r="K151" i="42" s="1"/>
  <c r="F201" i="42"/>
  <c r="K201" i="42" s="1"/>
  <c r="F356" i="42"/>
  <c r="K356" i="42" s="1"/>
  <c r="F27" i="42"/>
  <c r="K27" i="42" s="1"/>
  <c r="L92" i="42" l="1"/>
  <c r="N92" i="42" s="1"/>
  <c r="L122" i="42"/>
  <c r="N122" i="42" s="1"/>
  <c r="L297" i="42"/>
  <c r="N297" i="42" s="1"/>
  <c r="L168" i="42"/>
  <c r="L144" i="42"/>
  <c r="L224" i="42"/>
  <c r="L323" i="42"/>
  <c r="L210" i="42"/>
  <c r="L90" i="42"/>
  <c r="L287" i="42"/>
  <c r="L147" i="42"/>
  <c r="L177" i="42"/>
  <c r="L340" i="42"/>
  <c r="L277" i="42"/>
  <c r="L359" i="42"/>
  <c r="L289" i="42"/>
  <c r="L78" i="42"/>
  <c r="L108" i="42"/>
  <c r="L103" i="42"/>
  <c r="L338" i="42"/>
  <c r="L185" i="42"/>
  <c r="L222" i="42"/>
  <c r="L282" i="42"/>
  <c r="L280" i="42"/>
  <c r="L220" i="42"/>
  <c r="L325" i="42"/>
  <c r="L205" i="42"/>
  <c r="L331" i="42"/>
  <c r="L121" i="42"/>
  <c r="L225" i="42"/>
  <c r="L315" i="42"/>
  <c r="L322" i="42"/>
  <c r="L188" i="42"/>
  <c r="L290" i="42"/>
  <c r="L204" i="42"/>
  <c r="L95" i="42"/>
  <c r="L203" i="42"/>
  <c r="L110" i="42"/>
  <c r="L77" i="42"/>
  <c r="L350" i="42"/>
  <c r="L352" i="42"/>
  <c r="L198" i="42"/>
  <c r="L348" i="42"/>
  <c r="L347" i="42"/>
  <c r="L281" i="42"/>
  <c r="L117" i="42"/>
  <c r="L145" i="42"/>
  <c r="L343" i="42"/>
  <c r="L255" i="42"/>
  <c r="L209" i="42"/>
  <c r="L156" i="42"/>
  <c r="L172" i="42"/>
  <c r="L229" i="42"/>
  <c r="L345" i="42"/>
  <c r="L149" i="42"/>
  <c r="L319" i="42"/>
  <c r="L86" i="42"/>
  <c r="L266" i="42"/>
  <c r="L223" i="42"/>
  <c r="L202" i="42"/>
  <c r="L186" i="42"/>
  <c r="L129" i="42"/>
  <c r="L197" i="42"/>
  <c r="L111" i="42"/>
  <c r="L312" i="42"/>
  <c r="L195" i="42"/>
  <c r="L217" i="42"/>
  <c r="L180" i="42"/>
  <c r="L335" i="42"/>
  <c r="L248" i="42"/>
  <c r="L341" i="42"/>
  <c r="L346" i="42"/>
  <c r="L228" i="42"/>
  <c r="L183" i="42"/>
  <c r="L238" i="42"/>
  <c r="L141" i="42"/>
  <c r="L89" i="42"/>
  <c r="L192" i="42"/>
  <c r="L212" i="42"/>
  <c r="L349" i="42"/>
  <c r="L356" i="42"/>
  <c r="L232" i="42"/>
  <c r="L243" i="42"/>
  <c r="L79" i="42"/>
  <c r="L294" i="42"/>
  <c r="L273" i="42"/>
  <c r="L133" i="42"/>
  <c r="L182" i="42"/>
  <c r="L305" i="42"/>
  <c r="L265" i="42"/>
  <c r="L132" i="42"/>
  <c r="L301" i="42"/>
  <c r="L96" i="42"/>
  <c r="L327" i="42"/>
  <c r="L157" i="42"/>
  <c r="L330" i="42"/>
  <c r="L150" i="42"/>
  <c r="L139" i="42"/>
  <c r="L295" i="42"/>
  <c r="L316" i="42"/>
  <c r="L267" i="42"/>
  <c r="L293" i="42"/>
  <c r="L299" i="42"/>
  <c r="L208" i="42"/>
  <c r="L80" i="42"/>
  <c r="L196" i="42"/>
  <c r="L271" i="42"/>
  <c r="L332" i="42"/>
  <c r="L286" i="42"/>
  <c r="L166" i="42"/>
  <c r="L242" i="42"/>
  <c r="L279" i="42"/>
  <c r="L241" i="42"/>
  <c r="L288" i="42"/>
  <c r="L310" i="42"/>
  <c r="L239" i="42"/>
  <c r="L131" i="42"/>
  <c r="L336" i="42"/>
  <c r="L73" i="42"/>
  <c r="L298" i="42"/>
  <c r="L262" i="42"/>
  <c r="L364" i="42"/>
  <c r="L362" i="42"/>
  <c r="L360" i="42"/>
  <c r="L363" i="42"/>
  <c r="L366" i="42"/>
  <c r="L368" i="42"/>
  <c r="L361" i="42"/>
  <c r="L367" i="42"/>
  <c r="L365" i="42"/>
  <c r="L358" i="42"/>
  <c r="L369" i="42"/>
  <c r="L125" i="42"/>
  <c r="L191" i="42"/>
  <c r="L169" i="42"/>
  <c r="L326" i="42"/>
  <c r="L268" i="42"/>
  <c r="L178" i="42"/>
  <c r="L296" i="42"/>
  <c r="L328" i="42"/>
  <c r="L329" i="42"/>
  <c r="L136" i="42"/>
  <c r="L247" i="42"/>
  <c r="L234" i="42"/>
  <c r="L72" i="42"/>
  <c r="L107" i="42"/>
  <c r="L104" i="42"/>
  <c r="L101" i="42"/>
  <c r="L105" i="42"/>
  <c r="L102" i="42"/>
  <c r="L106" i="42"/>
  <c r="L231" i="42"/>
  <c r="L275" i="42"/>
  <c r="L173" i="42"/>
  <c r="L193" i="42"/>
  <c r="L216" i="42"/>
  <c r="L314" i="42"/>
  <c r="L344" i="42"/>
  <c r="L84" i="42"/>
  <c r="L219" i="42"/>
  <c r="L124" i="42"/>
  <c r="L187" i="42"/>
  <c r="L135" i="42"/>
  <c r="L123" i="42"/>
  <c r="L179" i="42"/>
  <c r="L263" i="42"/>
  <c r="L100" i="42"/>
  <c r="L93" i="42"/>
  <c r="L153" i="42"/>
  <c r="L194" i="42"/>
  <c r="L264" i="42"/>
  <c r="L170" i="42"/>
  <c r="L246" i="42"/>
  <c r="L76" i="42"/>
  <c r="L81" i="42"/>
  <c r="L240" i="42"/>
  <c r="L300" i="42"/>
  <c r="L82" i="42"/>
  <c r="L215" i="42"/>
  <c r="L201" i="42"/>
  <c r="L151" i="42"/>
  <c r="L142" i="42"/>
  <c r="L130" i="42"/>
  <c r="L211" i="42"/>
  <c r="L339" i="42"/>
  <c r="L175" i="42"/>
  <c r="L236" i="42"/>
  <c r="L237" i="42"/>
  <c r="L158" i="42"/>
  <c r="L218" i="42"/>
  <c r="L74" i="42"/>
  <c r="L127" i="42"/>
  <c r="L292" i="42"/>
  <c r="L309" i="42"/>
  <c r="L143" i="42"/>
  <c r="L226" i="42"/>
  <c r="L320" i="42"/>
  <c r="L313" i="42"/>
  <c r="L235" i="42"/>
  <c r="L181" i="42"/>
  <c r="L317" i="42"/>
  <c r="L87" i="42"/>
  <c r="L334" i="42"/>
  <c r="L333" i="42"/>
  <c r="L116" i="42"/>
  <c r="L184" i="42"/>
  <c r="L85" i="42"/>
  <c r="L128" i="42"/>
  <c r="L270" i="42"/>
  <c r="L138" i="42"/>
  <c r="L303" i="42"/>
  <c r="L109" i="42"/>
  <c r="L207" i="42"/>
  <c r="L112" i="42"/>
  <c r="L155" i="42"/>
  <c r="L134" i="42"/>
  <c r="L97" i="42"/>
  <c r="L355" i="42"/>
  <c r="L306" i="42"/>
  <c r="L119" i="42"/>
  <c r="L227" i="42"/>
  <c r="L269" i="42"/>
  <c r="L357" i="42"/>
  <c r="L146" i="42"/>
  <c r="L174" i="42"/>
  <c r="K25" i="42"/>
  <c r="L38" i="42" s="1"/>
  <c r="L221" i="42"/>
  <c r="L321" i="42"/>
  <c r="L304" i="42"/>
  <c r="L311" i="42"/>
  <c r="L276" i="42"/>
  <c r="L342" i="42"/>
  <c r="L324" i="42"/>
  <c r="L152" i="42"/>
  <c r="L308" i="42"/>
  <c r="L302" i="42"/>
  <c r="L245" i="42"/>
  <c r="L244" i="42"/>
  <c r="L261" i="42"/>
  <c r="L137" i="42"/>
  <c r="L291" i="42"/>
  <c r="L98" i="42"/>
  <c r="L126" i="42"/>
  <c r="L233" i="42"/>
  <c r="L115" i="42"/>
  <c r="L171" i="42"/>
  <c r="L91" i="42"/>
  <c r="L354" i="42"/>
  <c r="L113" i="42"/>
  <c r="L163" i="42"/>
  <c r="L162" i="42"/>
  <c r="L161" i="42"/>
  <c r="L164" i="42"/>
  <c r="L160" i="42"/>
  <c r="L159" i="42"/>
  <c r="L154" i="42"/>
  <c r="L99" i="42"/>
  <c r="L230" i="42"/>
  <c r="L114" i="42"/>
  <c r="L94" i="42"/>
  <c r="L167" i="42"/>
  <c r="L140" i="42"/>
  <c r="L337" i="42"/>
  <c r="L318" i="42"/>
  <c r="L284" i="42"/>
  <c r="L176" i="42"/>
  <c r="L199" i="42"/>
  <c r="L190" i="42"/>
  <c r="L88" i="42"/>
  <c r="L351" i="42"/>
  <c r="L213" i="42"/>
  <c r="L285" i="42"/>
  <c r="L278" i="42"/>
  <c r="L283" i="42"/>
  <c r="L307" i="42"/>
  <c r="L272" i="42"/>
  <c r="L83" i="42"/>
  <c r="L206" i="42"/>
  <c r="L353" i="42"/>
  <c r="L148" i="42"/>
  <c r="L118" i="42"/>
  <c r="L189" i="42"/>
  <c r="L274" i="42"/>
  <c r="L165" i="42"/>
  <c r="L260" i="42"/>
  <c r="L257" i="42"/>
  <c r="L249" i="42"/>
  <c r="L253" i="42"/>
  <c r="L259" i="42"/>
  <c r="L252" i="42"/>
  <c r="L251" i="42"/>
  <c r="L258" i="42"/>
  <c r="L256" i="42"/>
  <c r="L250" i="42"/>
  <c r="L200" i="42"/>
  <c r="L214" i="42"/>
  <c r="L75" i="42"/>
  <c r="L120" i="42"/>
  <c r="L254" i="42"/>
  <c r="N168" i="42" l="1"/>
  <c r="L49" i="42"/>
  <c r="N49" i="42" s="1"/>
  <c r="L45" i="42"/>
  <c r="L55" i="42"/>
  <c r="L61" i="42"/>
  <c r="L42" i="42"/>
  <c r="N42" i="42" s="1"/>
  <c r="L50" i="42"/>
  <c r="N50" i="42" s="1"/>
  <c r="L26" i="42"/>
  <c r="N26" i="42" s="1"/>
  <c r="L40" i="42"/>
  <c r="N40" i="42" s="1"/>
  <c r="L43" i="42"/>
  <c r="N43" i="42" s="1"/>
  <c r="L51" i="42"/>
  <c r="N51" i="42" s="1"/>
  <c r="L58" i="42"/>
  <c r="N58" i="42" s="1"/>
  <c r="L27" i="42"/>
  <c r="L57" i="42"/>
  <c r="L35" i="42"/>
  <c r="L28" i="42"/>
  <c r="N28" i="42" s="1"/>
  <c r="L47" i="42"/>
  <c r="N47" i="42" s="1"/>
  <c r="L52" i="42"/>
  <c r="N52" i="42" s="1"/>
  <c r="L32" i="42"/>
  <c r="N32" i="42" s="1"/>
  <c r="L63" i="42"/>
  <c r="L39" i="42"/>
  <c r="L46" i="42"/>
  <c r="N46" i="42" s="1"/>
  <c r="L54" i="42"/>
  <c r="L36" i="42"/>
  <c r="N36" i="42" s="1"/>
  <c r="L41" i="42"/>
  <c r="L59" i="42"/>
  <c r="L33" i="42"/>
  <c r="L29" i="42"/>
  <c r="L31" i="42"/>
  <c r="N31" i="42" s="1"/>
  <c r="N311" i="42"/>
  <c r="N263" i="42"/>
  <c r="N113" i="42"/>
  <c r="N85" i="42"/>
  <c r="N314" i="42"/>
  <c r="N274" i="42"/>
  <c r="N154" i="42"/>
  <c r="N184" i="42"/>
  <c r="N123" i="42"/>
  <c r="N288" i="42"/>
  <c r="N118" i="42"/>
  <c r="N160" i="42"/>
  <c r="N137" i="42"/>
  <c r="N333" i="42"/>
  <c r="N194" i="42"/>
  <c r="N326" i="42"/>
  <c r="N279" i="42"/>
  <c r="N294" i="42"/>
  <c r="N89" i="42"/>
  <c r="N77" i="42"/>
  <c r="N108" i="42"/>
  <c r="N214" i="42"/>
  <c r="N148" i="42"/>
  <c r="N94" i="42"/>
  <c r="N171" i="42"/>
  <c r="N342" i="42"/>
  <c r="N306" i="42"/>
  <c r="N334" i="42"/>
  <c r="N158" i="42"/>
  <c r="N153" i="42"/>
  <c r="N173" i="42"/>
  <c r="N101" i="42"/>
  <c r="N169" i="42"/>
  <c r="N73" i="42"/>
  <c r="N200" i="42"/>
  <c r="N249" i="42"/>
  <c r="N353" i="42"/>
  <c r="N199" i="42"/>
  <c r="N114" i="42"/>
  <c r="N161" i="42"/>
  <c r="N115" i="42"/>
  <c r="N276" i="42"/>
  <c r="L25" i="42"/>
  <c r="L64" i="42"/>
  <c r="L69" i="42"/>
  <c r="L70" i="42"/>
  <c r="L71" i="42"/>
  <c r="L65" i="42"/>
  <c r="L66" i="42"/>
  <c r="L67" i="42"/>
  <c r="L68" i="42"/>
  <c r="L62" i="42"/>
  <c r="N355" i="42"/>
  <c r="N138" i="42"/>
  <c r="N87" i="42"/>
  <c r="N143" i="42"/>
  <c r="N237" i="42"/>
  <c r="L37" i="42"/>
  <c r="N81" i="42"/>
  <c r="N93" i="42"/>
  <c r="N219" i="42"/>
  <c r="L44" i="42"/>
  <c r="N104" i="42"/>
  <c r="L48" i="42"/>
  <c r="N191" i="42"/>
  <c r="N366" i="42"/>
  <c r="N336" i="42"/>
  <c r="N166" i="42"/>
  <c r="N80" i="42"/>
  <c r="N139" i="42"/>
  <c r="N132" i="42"/>
  <c r="N243" i="42"/>
  <c r="N141" i="42"/>
  <c r="N180" i="42"/>
  <c r="N129" i="42"/>
  <c r="L34" i="42"/>
  <c r="L30" i="42"/>
  <c r="N281" i="42"/>
  <c r="N203" i="42"/>
  <c r="N225" i="42"/>
  <c r="N280" i="42"/>
  <c r="L60" i="42"/>
  <c r="N287" i="42"/>
  <c r="N256" i="42"/>
  <c r="N163" i="42"/>
  <c r="N146" i="42"/>
  <c r="N302" i="42"/>
  <c r="N215" i="42"/>
  <c r="N332" i="42"/>
  <c r="N213" i="42"/>
  <c r="N112" i="42"/>
  <c r="N82" i="42"/>
  <c r="N178" i="42"/>
  <c r="N259" i="42"/>
  <c r="N88" i="42"/>
  <c r="N324" i="42"/>
  <c r="N320" i="42"/>
  <c r="N105" i="42"/>
  <c r="N250" i="42"/>
  <c r="N257" i="42"/>
  <c r="N206" i="42"/>
  <c r="N176" i="42"/>
  <c r="N230" i="42"/>
  <c r="N162" i="42"/>
  <c r="N233" i="42"/>
  <c r="N244" i="42"/>
  <c r="N174" i="42"/>
  <c r="N97" i="42"/>
  <c r="N270" i="42"/>
  <c r="N317" i="42"/>
  <c r="N309" i="42"/>
  <c r="N236" i="42"/>
  <c r="N151" i="42"/>
  <c r="N76" i="42"/>
  <c r="N100" i="42"/>
  <c r="N84" i="42"/>
  <c r="N275" i="42"/>
  <c r="N107" i="42"/>
  <c r="N328" i="42"/>
  <c r="N125" i="42"/>
  <c r="N363" i="42"/>
  <c r="N131" i="42"/>
  <c r="N286" i="42"/>
  <c r="N150" i="42"/>
  <c r="N265" i="42"/>
  <c r="N232" i="42"/>
  <c r="N238" i="42"/>
  <c r="N217" i="42"/>
  <c r="N186" i="42"/>
  <c r="N319" i="42"/>
  <c r="N209" i="42"/>
  <c r="N347" i="42"/>
  <c r="L53" i="42"/>
  <c r="N121" i="42"/>
  <c r="N282" i="42"/>
  <c r="N289" i="42"/>
  <c r="N90" i="42"/>
  <c r="N83" i="42"/>
  <c r="N181" i="42"/>
  <c r="N344" i="42"/>
  <c r="N72" i="42"/>
  <c r="N296" i="42"/>
  <c r="N369" i="42"/>
  <c r="N360" i="42"/>
  <c r="N239" i="42"/>
  <c r="N208" i="42"/>
  <c r="N305" i="42"/>
  <c r="N356" i="42"/>
  <c r="N183" i="42"/>
  <c r="N195" i="42"/>
  <c r="N202" i="42"/>
  <c r="N149" i="42"/>
  <c r="N255" i="42"/>
  <c r="N348" i="42"/>
  <c r="N95" i="42"/>
  <c r="N222" i="42"/>
  <c r="N359" i="42"/>
  <c r="N210" i="42"/>
  <c r="N284" i="42"/>
  <c r="N134" i="42"/>
  <c r="N272" i="42"/>
  <c r="N155" i="42"/>
  <c r="N179" i="42"/>
  <c r="N358" i="42"/>
  <c r="N299" i="42"/>
  <c r="N330" i="42"/>
  <c r="N182" i="42"/>
  <c r="N349" i="42"/>
  <c r="N228" i="42"/>
  <c r="N312" i="42"/>
  <c r="N223" i="42"/>
  <c r="N345" i="42"/>
  <c r="N343" i="42"/>
  <c r="N198" i="42"/>
  <c r="N204" i="42"/>
  <c r="N331" i="42"/>
  <c r="N185" i="42"/>
  <c r="N277" i="42"/>
  <c r="N323" i="42"/>
  <c r="N278" i="42"/>
  <c r="N201" i="42"/>
  <c r="N318" i="42"/>
  <c r="N231" i="42"/>
  <c r="N251" i="42"/>
  <c r="N308" i="42"/>
  <c r="N127" i="42"/>
  <c r="N247" i="42"/>
  <c r="N293" i="42"/>
  <c r="N133" i="42"/>
  <c r="N346" i="42"/>
  <c r="N266" i="42"/>
  <c r="N145" i="42"/>
  <c r="N352" i="42"/>
  <c r="N290" i="42"/>
  <c r="N205" i="42"/>
  <c r="N338" i="42"/>
  <c r="N224" i="42"/>
  <c r="N175" i="42"/>
  <c r="N285" i="42"/>
  <c r="N98" i="42"/>
  <c r="N339" i="42"/>
  <c r="N310" i="42"/>
  <c r="N337" i="42"/>
  <c r="N211" i="42"/>
  <c r="N106" i="42"/>
  <c r="N364" i="42"/>
  <c r="N157" i="42"/>
  <c r="N212" i="42"/>
  <c r="N111" i="42"/>
  <c r="N120" i="42"/>
  <c r="N252" i="42"/>
  <c r="N189" i="42"/>
  <c r="N283" i="42"/>
  <c r="N351" i="42"/>
  <c r="N140" i="42"/>
  <c r="N159" i="42"/>
  <c r="N91" i="42"/>
  <c r="N291" i="42"/>
  <c r="N152" i="42"/>
  <c r="N304" i="42"/>
  <c r="N227" i="42"/>
  <c r="N207" i="42"/>
  <c r="N116" i="42"/>
  <c r="N313" i="42"/>
  <c r="N74" i="42"/>
  <c r="N130" i="42"/>
  <c r="N300" i="42"/>
  <c r="N264" i="42"/>
  <c r="N135" i="42"/>
  <c r="N216" i="42"/>
  <c r="N102" i="42"/>
  <c r="N136" i="42"/>
  <c r="N268" i="42"/>
  <c r="N367" i="42"/>
  <c r="N262" i="42"/>
  <c r="N241" i="42"/>
  <c r="N196" i="42"/>
  <c r="N267" i="42"/>
  <c r="N327" i="42"/>
  <c r="N273" i="42"/>
  <c r="N192" i="42"/>
  <c r="N341" i="42"/>
  <c r="N197" i="42"/>
  <c r="N229" i="42"/>
  <c r="N117" i="42"/>
  <c r="N350" i="42"/>
  <c r="N188" i="42"/>
  <c r="L56" i="42"/>
  <c r="N103" i="42"/>
  <c r="N340" i="42"/>
  <c r="N144" i="42"/>
  <c r="N245" i="42"/>
  <c r="N258" i="42"/>
  <c r="N99" i="42"/>
  <c r="N292" i="42"/>
  <c r="N234" i="42"/>
  <c r="N254" i="42"/>
  <c r="N354" i="42"/>
  <c r="N235" i="42"/>
  <c r="N271" i="42"/>
  <c r="N119" i="42"/>
  <c r="N218" i="42"/>
  <c r="N193" i="42"/>
  <c r="N361" i="42"/>
  <c r="N38" i="42"/>
  <c r="N96" i="42"/>
  <c r="N325" i="42"/>
  <c r="N260" i="42"/>
  <c r="N126" i="42"/>
  <c r="N128" i="42"/>
  <c r="N165" i="42"/>
  <c r="N357" i="42"/>
  <c r="N246" i="42"/>
  <c r="N362" i="42"/>
  <c r="N307" i="42"/>
  <c r="N269" i="42"/>
  <c r="N170" i="42"/>
  <c r="N365" i="42"/>
  <c r="N75" i="42"/>
  <c r="N167" i="42"/>
  <c r="N321" i="42"/>
  <c r="N109" i="42"/>
  <c r="N142" i="42"/>
  <c r="N187" i="42"/>
  <c r="N298" i="42"/>
  <c r="N316" i="42"/>
  <c r="N248" i="42"/>
  <c r="N172" i="42"/>
  <c r="N322" i="42"/>
  <c r="N177" i="42"/>
  <c r="N253" i="42"/>
  <c r="N190" i="42"/>
  <c r="N164" i="42"/>
  <c r="N261" i="42"/>
  <c r="N221" i="42"/>
  <c r="N303" i="42"/>
  <c r="N226" i="42"/>
  <c r="N240" i="42"/>
  <c r="N124" i="42"/>
  <c r="N329" i="42"/>
  <c r="N368" i="42"/>
  <c r="N242" i="42"/>
  <c r="N295" i="42"/>
  <c r="N301" i="42"/>
  <c r="N79" i="42"/>
  <c r="N335" i="42"/>
  <c r="N86" i="42"/>
  <c r="N156" i="42"/>
  <c r="N110" i="42"/>
  <c r="N315" i="42"/>
  <c r="N220" i="42"/>
  <c r="N78" i="42"/>
  <c r="N147" i="42"/>
  <c r="N41" i="42" l="1"/>
  <c r="N63" i="42"/>
  <c r="N45" i="42"/>
  <c r="N33" i="42"/>
  <c r="N61" i="42"/>
  <c r="N57" i="42"/>
  <c r="N39" i="42"/>
  <c r="N27" i="42"/>
  <c r="N29" i="42"/>
  <c r="N35" i="42"/>
  <c r="N59" i="42"/>
  <c r="N55" i="42"/>
  <c r="N54" i="42"/>
  <c r="O297" i="42"/>
  <c r="N60" i="42"/>
  <c r="N67" i="42"/>
  <c r="N25" i="42"/>
  <c r="N56" i="42"/>
  <c r="N30" i="42"/>
  <c r="N48" i="42"/>
  <c r="N66" i="42"/>
  <c r="N34" i="42"/>
  <c r="N65" i="42"/>
  <c r="O122" i="42"/>
  <c r="N37" i="42"/>
  <c r="N44" i="42"/>
  <c r="N71" i="42"/>
  <c r="O92" i="42"/>
  <c r="N70" i="42"/>
  <c r="N62" i="42"/>
  <c r="N69" i="42"/>
  <c r="O168" i="42"/>
  <c r="N53" i="42"/>
  <c r="N68" i="42"/>
  <c r="N64" i="42"/>
  <c r="O129" i="42" l="1"/>
  <c r="O137" i="42"/>
  <c r="O138" i="42"/>
  <c r="O130" i="42"/>
  <c r="O131" i="42"/>
  <c r="O157" i="42"/>
  <c r="O140" i="42"/>
  <c r="O163" i="42"/>
  <c r="O279" i="42"/>
  <c r="O148" i="42"/>
  <c r="O355" i="42"/>
  <c r="O110" i="42"/>
  <c r="O113" i="42"/>
  <c r="O127" i="42"/>
  <c r="O118" i="42"/>
  <c r="O277" i="42"/>
  <c r="O155" i="42"/>
  <c r="O147" i="42"/>
  <c r="O114" i="42"/>
  <c r="O337" i="42"/>
  <c r="O161" i="42"/>
  <c r="O146" i="42"/>
  <c r="O311" i="42"/>
  <c r="O342" i="42"/>
  <c r="O353" i="42"/>
  <c r="O359" i="42"/>
  <c r="O306" i="42"/>
  <c r="O340" i="42"/>
  <c r="O332" i="42"/>
  <c r="O270" i="42"/>
  <c r="O328" i="42"/>
  <c r="O290" i="42"/>
  <c r="O162" i="42"/>
  <c r="O158" i="42"/>
  <c r="O291" i="42"/>
  <c r="O300" i="42"/>
  <c r="O308" i="42"/>
  <c r="O145" i="42"/>
  <c r="O136" i="42"/>
  <c r="O128" i="42"/>
  <c r="O111" i="42"/>
  <c r="O119" i="42"/>
  <c r="O307" i="42"/>
  <c r="O339" i="42"/>
  <c r="O314" i="42"/>
  <c r="O317" i="42"/>
  <c r="O156" i="42"/>
  <c r="O264" i="42"/>
  <c r="O268" i="42"/>
  <c r="O199" i="42"/>
  <c r="O284" i="42"/>
  <c r="O269" i="42"/>
  <c r="O329" i="42"/>
  <c r="O294" i="42"/>
  <c r="O282" i="42"/>
  <c r="O258" i="42"/>
  <c r="O280" i="42"/>
  <c r="O289" i="42"/>
  <c r="O278" i="42"/>
  <c r="O216" i="42"/>
  <c r="O275" i="42"/>
  <c r="O85" i="42"/>
  <c r="O360" i="42"/>
  <c r="O98" i="42"/>
  <c r="O197" i="42"/>
  <c r="O86" i="42"/>
  <c r="O240" i="42"/>
  <c r="O83" i="42"/>
  <c r="O203" i="42"/>
  <c r="O186" i="42"/>
  <c r="O182" i="42"/>
  <c r="O248" i="42"/>
  <c r="O108" i="42"/>
  <c r="O181" i="42"/>
  <c r="O271" i="42"/>
  <c r="O346" i="42"/>
  <c r="O195" i="42"/>
  <c r="O252" i="42"/>
  <c r="O350" i="42"/>
  <c r="O242" i="42"/>
  <c r="O210" i="42"/>
  <c r="O287" i="42"/>
  <c r="O75" i="42"/>
  <c r="O153" i="42"/>
  <c r="O178" i="42"/>
  <c r="O239" i="42"/>
  <c r="O251" i="42"/>
  <c r="O235" i="42"/>
  <c r="O237" i="42"/>
  <c r="O263" i="42"/>
  <c r="O309" i="42"/>
  <c r="O223" i="42"/>
  <c r="O91" i="42"/>
  <c r="O368" i="42"/>
  <c r="O94" i="42"/>
  <c r="O105" i="42"/>
  <c r="O74" i="42"/>
  <c r="O246" i="42"/>
  <c r="O365" i="42"/>
  <c r="O274" i="42"/>
  <c r="O81" i="42"/>
  <c r="O215" i="42"/>
  <c r="O369" i="42"/>
  <c r="O352" i="42"/>
  <c r="O267" i="42"/>
  <c r="O154" i="42"/>
  <c r="O217" i="42"/>
  <c r="O159" i="42"/>
  <c r="O194" i="42"/>
  <c r="O87" i="42"/>
  <c r="O82" i="42"/>
  <c r="O272" i="42"/>
  <c r="O152" i="42"/>
  <c r="O354" i="42"/>
  <c r="O193" i="42"/>
  <c r="O79" i="42"/>
  <c r="O198" i="42"/>
  <c r="O230" i="42"/>
  <c r="O257" i="42"/>
  <c r="O97" i="42"/>
  <c r="O249" i="42"/>
  <c r="O201" i="42"/>
  <c r="O77" i="42"/>
  <c r="O80" i="42"/>
  <c r="O90" i="42"/>
  <c r="O165" i="42"/>
  <c r="O318" i="42"/>
  <c r="O245" i="42"/>
  <c r="O273" i="42"/>
  <c r="O72" i="42"/>
  <c r="O283" i="42"/>
  <c r="O295" i="42"/>
  <c r="O88" i="42"/>
  <c r="O106" i="42"/>
  <c r="O344" i="42"/>
  <c r="O367" i="42"/>
  <c r="O315" i="42"/>
  <c r="O363" i="42"/>
  <c r="O212" i="42"/>
  <c r="O99" i="42"/>
  <c r="O169" i="42"/>
  <c r="O213" i="42"/>
  <c r="O348" i="42"/>
  <c r="O316" i="42"/>
  <c r="O320" i="42"/>
  <c r="O305" i="42"/>
  <c r="O293" i="42"/>
  <c r="O361" i="42"/>
  <c r="O123" i="42"/>
  <c r="O180" i="42"/>
  <c r="O100" i="42"/>
  <c r="O323" i="42"/>
  <c r="O227" i="42"/>
  <c r="O357" i="42"/>
  <c r="O233" i="42"/>
  <c r="O149" i="42"/>
  <c r="O135" i="42"/>
  <c r="O321" i="42"/>
  <c r="O322" i="42"/>
  <c r="O171" i="42"/>
  <c r="O104" i="42"/>
  <c r="O112" i="42"/>
  <c r="O208" i="42"/>
  <c r="O285" i="42"/>
  <c r="O117" i="42"/>
  <c r="O214" i="42"/>
  <c r="O347" i="42"/>
  <c r="O120" i="42"/>
  <c r="O304" i="42"/>
  <c r="O89" i="42"/>
  <c r="O93" i="42"/>
  <c r="O244" i="42"/>
  <c r="O299" i="42"/>
  <c r="O116" i="42"/>
  <c r="O325" i="42"/>
  <c r="O78" i="42"/>
  <c r="O205" i="42"/>
  <c r="O187" i="42"/>
  <c r="O179" i="42"/>
  <c r="O172" i="42"/>
  <c r="O142" i="42"/>
  <c r="O366" i="42"/>
  <c r="O160" i="42"/>
  <c r="O265" i="42"/>
  <c r="O343" i="42"/>
  <c r="O188" i="42"/>
  <c r="O124" i="42"/>
  <c r="O76" i="42"/>
  <c r="O330" i="42"/>
  <c r="O189" i="42"/>
  <c r="O139" i="42"/>
  <c r="O232" i="42"/>
  <c r="O173" i="42"/>
  <c r="O256" i="42"/>
  <c r="O356" i="42"/>
  <c r="O175" i="42"/>
  <c r="O192" i="42"/>
  <c r="O170" i="42"/>
  <c r="O288" i="42"/>
  <c r="O336" i="42"/>
  <c r="O238" i="42"/>
  <c r="O234" i="42"/>
  <c r="O335" i="42"/>
  <c r="O220" i="42"/>
  <c r="O276" i="42"/>
  <c r="O125" i="42"/>
  <c r="O345" i="42"/>
  <c r="O351" i="42"/>
  <c r="O218" i="42"/>
  <c r="O250" i="42"/>
  <c r="O134" i="42"/>
  <c r="O96" i="42"/>
  <c r="O66" i="42"/>
  <c r="O281" i="42"/>
  <c r="O150" i="42"/>
  <c r="O266" i="42"/>
  <c r="O262" i="42"/>
  <c r="O298" i="42"/>
  <c r="O177" i="42"/>
  <c r="O286" i="42"/>
  <c r="O167" i="42"/>
  <c r="O202" i="42"/>
  <c r="O103" i="42"/>
  <c r="O226" i="42"/>
  <c r="O166" i="42"/>
  <c r="O222" i="42"/>
  <c r="O183" i="42"/>
  <c r="O191" i="42"/>
  <c r="O231" i="42"/>
  <c r="O228" i="42"/>
  <c r="O102" i="42"/>
  <c r="O174" i="42"/>
  <c r="O95" i="42"/>
  <c r="O211" i="42"/>
  <c r="O219" i="42"/>
  <c r="O73" i="42"/>
  <c r="O206" i="42"/>
  <c r="O334" i="42"/>
  <c r="O225" i="42"/>
  <c r="O296" i="42"/>
  <c r="O338" i="42"/>
  <c r="O196" i="42"/>
  <c r="O253" i="42"/>
  <c r="O236" i="42"/>
  <c r="O204" i="42"/>
  <c r="O303" i="42"/>
  <c r="O301" i="42"/>
  <c r="O243" i="42"/>
  <c r="O84" i="42"/>
  <c r="O358" i="42"/>
  <c r="O364" i="42"/>
  <c r="O254" i="42"/>
  <c r="O101" i="42"/>
  <c r="O324" i="42"/>
  <c r="O255" i="42"/>
  <c r="O241" i="42"/>
  <c r="O141" i="42"/>
  <c r="O151" i="42"/>
  <c r="O247" i="42"/>
  <c r="O109" i="42"/>
  <c r="O292" i="42"/>
  <c r="O326" i="42"/>
  <c r="O185" i="42"/>
  <c r="O144" i="42"/>
  <c r="O184" i="42"/>
  <c r="O143" i="42"/>
  <c r="O107" i="42"/>
  <c r="O312" i="42"/>
  <c r="O313" i="42"/>
  <c r="O302" i="42"/>
  <c r="O115" i="42"/>
  <c r="O121" i="42"/>
  <c r="O200" i="42"/>
  <c r="O259" i="42"/>
  <c r="O310" i="42"/>
  <c r="O260" i="42"/>
  <c r="O190" i="42"/>
  <c r="O333" i="42"/>
  <c r="O132" i="42"/>
  <c r="O209" i="42"/>
  <c r="O133" i="42"/>
  <c r="O341" i="42"/>
  <c r="O229" i="42"/>
  <c r="O331" i="42"/>
  <c r="O207" i="42"/>
  <c r="O126" i="42"/>
  <c r="O176" i="42"/>
  <c r="O349" i="42"/>
  <c r="O362" i="42"/>
  <c r="O224" i="42"/>
  <c r="O327" i="42"/>
  <c r="O164" i="42"/>
  <c r="O261" i="42"/>
  <c r="O319" i="42"/>
  <c r="O221" i="42"/>
  <c r="O30" i="42" l="1"/>
  <c r="O64" i="42"/>
  <c r="O65" i="42"/>
  <c r="O37" i="42"/>
  <c r="O60" i="42"/>
  <c r="O34" i="42"/>
  <c r="O48" i="42"/>
  <c r="O44" i="42"/>
  <c r="O53" i="42"/>
  <c r="O62" i="42"/>
  <c r="O25" i="42"/>
  <c r="O71" i="42"/>
  <c r="O68" i="42"/>
  <c r="O56" i="42"/>
  <c r="O69" i="42"/>
  <c r="O70" i="42"/>
  <c r="O67" i="42"/>
  <c r="O41" i="42"/>
  <c r="O46" i="42"/>
  <c r="O31" i="42"/>
  <c r="O63" i="42"/>
  <c r="O43" i="42"/>
  <c r="O27" i="42"/>
  <c r="O49" i="42"/>
  <c r="O57" i="42"/>
  <c r="O58" i="42"/>
  <c r="O61" i="42"/>
  <c r="O45" i="42"/>
  <c r="O51" i="42"/>
  <c r="O32" i="42"/>
  <c r="O59" i="42"/>
  <c r="O26" i="42"/>
  <c r="O35" i="42"/>
  <c r="O39" i="42"/>
  <c r="O54" i="42"/>
  <c r="O52" i="42"/>
  <c r="O40" i="42"/>
  <c r="O28" i="42"/>
  <c r="O36" i="42"/>
  <c r="O50" i="42"/>
  <c r="O38" i="42"/>
  <c r="O55" i="42"/>
  <c r="O33" i="42"/>
  <c r="O29" i="42"/>
  <c r="O47" i="42"/>
  <c r="O42" i="42"/>
</calcChain>
</file>

<file path=xl/comments1.xml><?xml version="1.0" encoding="utf-8"?>
<comments xmlns="http://schemas.openxmlformats.org/spreadsheetml/2006/main">
  <authors>
    <author>...</author>
  </authors>
  <commentList>
    <comment ref="E13" authorId="0" shapeId="0">
      <text>
        <r>
          <rPr>
            <b/>
            <sz val="11"/>
            <color indexed="81"/>
            <rFont val="Tahoma"/>
            <family val="2"/>
          </rPr>
          <t>Por exclusión legal, Isla de Pascua no cobra patentes de ningún tipo</t>
        </r>
      </text>
    </comment>
  </commentList>
</comments>
</file>

<file path=xl/comments2.xml><?xml version="1.0" encoding="utf-8"?>
<comments xmlns="http://schemas.openxmlformats.org/spreadsheetml/2006/main">
  <authors>
    <author>Autor</author>
  </authors>
  <commentList>
    <comment ref="J7" authorId="0" shapeId="0">
      <text>
        <r>
          <rPr>
            <sz val="8"/>
            <color indexed="81"/>
            <rFont val="Tahoma"/>
            <family val="2"/>
          </rPr>
          <t>El Informe de Apertura Presupuestaria corresponde al presupuesto inicial, que debe ser coincidente con el presupuesto aprobado mediante decreto alcaldicio con acuerdo del Concejo Municipal. El Informe Contable de Saldos Iniciales corresponde a los saldos de apertura de las cuentas de activo, pasivo y patrimonio, al 1 de enero de cada año.</t>
        </r>
      </text>
    </comment>
    <comment ref="W7" authorId="0" shapeId="0">
      <text>
        <r>
          <rPr>
            <sz val="8"/>
            <color indexed="81"/>
            <rFont val="Tahoma"/>
            <family val="2"/>
          </rPr>
          <t xml:space="preserve">El Informe Cierre Contable (CIE) corresponde al Informe de Cierre de Cuentas, de acuerdo a las instrucciones impartidas por la Contraloría General de la República, al término del ejercicio contable, que incluye el cierre de la ejecución presupuestaria y de gestión económica, en armonía con la vigencia del ejercicio presupuestario y contable (anual).
</t>
        </r>
      </text>
    </comment>
  </commentList>
</comments>
</file>

<file path=xl/sharedStrings.xml><?xml version="1.0" encoding="utf-8"?>
<sst xmlns="http://schemas.openxmlformats.org/spreadsheetml/2006/main" count="3916" uniqueCount="980">
  <si>
    <t>CODIGO</t>
  </si>
  <si>
    <t>Agrupación</t>
  </si>
  <si>
    <t>MUNICIPIO</t>
  </si>
  <si>
    <t>LAS CONDES</t>
  </si>
  <si>
    <t>PROVIDENCIA</t>
  </si>
  <si>
    <t>VITACURA</t>
  </si>
  <si>
    <t>RECOLETA</t>
  </si>
  <si>
    <t>SANTIAGO</t>
  </si>
  <si>
    <t>MAIPÚ</t>
  </si>
  <si>
    <t>LO BARNECHEA</t>
  </si>
  <si>
    <t>RENCA</t>
  </si>
  <si>
    <t>HUECHURABA</t>
  </si>
  <si>
    <t>QUILICURA</t>
  </si>
  <si>
    <t>PUENTE ALTO</t>
  </si>
  <si>
    <t>PEÑALOLÉN</t>
  </si>
  <si>
    <t>PUDAHUEL</t>
  </si>
  <si>
    <t>MACUL</t>
  </si>
  <si>
    <t>VIÑA DEL MAR</t>
  </si>
  <si>
    <t>LA REINA</t>
  </si>
  <si>
    <t>TALCAHUANO</t>
  </si>
  <si>
    <t>LA CISTERNA</t>
  </si>
  <si>
    <t>CERRILLOS</t>
  </si>
  <si>
    <t>SAN JOAQUÍN</t>
  </si>
  <si>
    <t>ESTACIÓN CENTRAL</t>
  </si>
  <si>
    <t>HUALPÉN</t>
  </si>
  <si>
    <t>RANCAGUA</t>
  </si>
  <si>
    <t>INDEPENDENCIA</t>
  </si>
  <si>
    <t>LA PINTANA</t>
  </si>
  <si>
    <t>ANTOFAGASTA</t>
  </si>
  <si>
    <t>TEMUCO</t>
  </si>
  <si>
    <t>VILLA ALEMANA</t>
  </si>
  <si>
    <t>ÑUÑOA</t>
  </si>
  <si>
    <t>CONCEPCIÓN</t>
  </si>
  <si>
    <t>LO ESPEJO</t>
  </si>
  <si>
    <t>TALCA</t>
  </si>
  <si>
    <t>LA FLORIDA</t>
  </si>
  <si>
    <t>LA GRANJA</t>
  </si>
  <si>
    <t>SAN PEDRO DE LA PAZ</t>
  </si>
  <si>
    <t>SAN RAMÓN</t>
  </si>
  <si>
    <t>CHIGUAYANTE</t>
  </si>
  <si>
    <t>QUINTA NORMAL</t>
  </si>
  <si>
    <t>SAN MIGUEL</t>
  </si>
  <si>
    <t>SAN BERNARDO</t>
  </si>
  <si>
    <t>CONCHALÍ</t>
  </si>
  <si>
    <t>LO PRADO</t>
  </si>
  <si>
    <t>PEDRO AGUIRRE CERDA</t>
  </si>
  <si>
    <t>CERRO NAVIA</t>
  </si>
  <si>
    <t>VALPARAÍSO</t>
  </si>
  <si>
    <t>QUILPUÉ</t>
  </si>
  <si>
    <t>EL BOSQUE</t>
  </si>
  <si>
    <t>SANTO DOMINGO</t>
  </si>
  <si>
    <t>PUNTA ARENAS</t>
  </si>
  <si>
    <t>COPIAPÓ</t>
  </si>
  <si>
    <t>SAN ANTONIO</t>
  </si>
  <si>
    <t>PADRE HURTADO</t>
  </si>
  <si>
    <t>PUERTO VARAS</t>
  </si>
  <si>
    <t>COLINA</t>
  </si>
  <si>
    <t>CONCÓN</t>
  </si>
  <si>
    <t>ARICA</t>
  </si>
  <si>
    <t>IQUIQUE</t>
  </si>
  <si>
    <t>PUERTO MONTT</t>
  </si>
  <si>
    <t>CURICÓ</t>
  </si>
  <si>
    <t>VALDIVIA</t>
  </si>
  <si>
    <t>TALAGANTE</t>
  </si>
  <si>
    <t>LOS ÁNGELES</t>
  </si>
  <si>
    <t>QUILLOTA</t>
  </si>
  <si>
    <t>OSORNO</t>
  </si>
  <si>
    <t>MACHALÍ</t>
  </si>
  <si>
    <t>ALTO HOSPICIO</t>
  </si>
  <si>
    <t>CHILLÁN</t>
  </si>
  <si>
    <t>PENCO</t>
  </si>
  <si>
    <t>CHILLÁN VIEJO</t>
  </si>
  <si>
    <t>CALAMA</t>
  </si>
  <si>
    <t>CORONEL</t>
  </si>
  <si>
    <t>LA CRUZ</t>
  </si>
  <si>
    <t>COQUIMBO</t>
  </si>
  <si>
    <t>PIRQUE</t>
  </si>
  <si>
    <t>LAMPA</t>
  </si>
  <si>
    <t>PEÑAFLOR</t>
  </si>
  <si>
    <t>BUIN</t>
  </si>
  <si>
    <t>CARTAGENA</t>
  </si>
  <si>
    <t>EL TABO</t>
  </si>
  <si>
    <t>LA SERENA</t>
  </si>
  <si>
    <t>LOTA</t>
  </si>
  <si>
    <t>TOMÉ</t>
  </si>
  <si>
    <t>CALDERA</t>
  </si>
  <si>
    <t>COLLIPULLI</t>
  </si>
  <si>
    <t>ANDACOLLO</t>
  </si>
  <si>
    <t>LIMACHE</t>
  </si>
  <si>
    <t>NATALES</t>
  </si>
  <si>
    <t>SAN JAVIER</t>
  </si>
  <si>
    <t>SAN CARLOS</t>
  </si>
  <si>
    <t>QUINTERO</t>
  </si>
  <si>
    <t>OLMUÉ</t>
  </si>
  <si>
    <t>LINARES</t>
  </si>
  <si>
    <t>MOLINA</t>
  </si>
  <si>
    <t>RINCONADA</t>
  </si>
  <si>
    <t>PADRE LAS CASAS</t>
  </si>
  <si>
    <t>HIJUELAS</t>
  </si>
  <si>
    <t>RÍO BUENO</t>
  </si>
  <si>
    <t>CAUQUENES</t>
  </si>
  <si>
    <t>LONCOCHE</t>
  </si>
  <si>
    <t>ANCUD</t>
  </si>
  <si>
    <t>EL QUISCO</t>
  </si>
  <si>
    <t>RENAICO</t>
  </si>
  <si>
    <t>GRANEROS</t>
  </si>
  <si>
    <t>VICTORIA</t>
  </si>
  <si>
    <t>LAUTARO</t>
  </si>
  <si>
    <t>LANCO</t>
  </si>
  <si>
    <t>CABRERO</t>
  </si>
  <si>
    <t>DOÑIHUE</t>
  </si>
  <si>
    <t>TRAIGUÉN</t>
  </si>
  <si>
    <t>SAN ROSENDO</t>
  </si>
  <si>
    <t>CAÑETE</t>
  </si>
  <si>
    <t>NACIMIENTO</t>
  </si>
  <si>
    <t>YUNGAY</t>
  </si>
  <si>
    <t>SAN FELIPE</t>
  </si>
  <si>
    <t>ILLAPEL</t>
  </si>
  <si>
    <t>PICHILEMU</t>
  </si>
  <si>
    <t>MOSTAZAL</t>
  </si>
  <si>
    <t>CASTRO</t>
  </si>
  <si>
    <t>PITRUFQUÉN</t>
  </si>
  <si>
    <t>OVALLE</t>
  </si>
  <si>
    <t>TOCOPILLA</t>
  </si>
  <si>
    <t>GORBEA</t>
  </si>
  <si>
    <t>LEBU</t>
  </si>
  <si>
    <t>MULCHÉN</t>
  </si>
  <si>
    <t>TALTAL</t>
  </si>
  <si>
    <t>CURANILAHUE</t>
  </si>
  <si>
    <t>LOS ÁLAMOS</t>
  </si>
  <si>
    <t>CONSTITUCIÓN</t>
  </si>
  <si>
    <t>CHAÑARAL</t>
  </si>
  <si>
    <t>SANTA BÁRBARA</t>
  </si>
  <si>
    <t>PARRAL</t>
  </si>
  <si>
    <t>EL MONTE</t>
  </si>
  <si>
    <t>CURACAUTÍN</t>
  </si>
  <si>
    <t>ANGOL</t>
  </si>
  <si>
    <t>LOS ANDES</t>
  </si>
  <si>
    <t>VILLARRICA</t>
  </si>
  <si>
    <t>QUIRIHUE</t>
  </si>
  <si>
    <t>VALLENAR</t>
  </si>
  <si>
    <t>MEJILLONES</t>
  </si>
  <si>
    <t>TENO</t>
  </si>
  <si>
    <t>MARÍA ELENA</t>
  </si>
  <si>
    <t>PAINE</t>
  </si>
  <si>
    <t>PUCHUNCAVÍ</t>
  </si>
  <si>
    <t>REQUINOA</t>
  </si>
  <si>
    <t>MELIPILLA</t>
  </si>
  <si>
    <t>CODEGUA</t>
  </si>
  <si>
    <t>SAN GREGORIO</t>
  </si>
  <si>
    <t>CASABLANCA</t>
  </si>
  <si>
    <t>ROMERAL</t>
  </si>
  <si>
    <t>PRIMAVERA</t>
  </si>
  <si>
    <t>CALLE LARGA</t>
  </si>
  <si>
    <t>VICHUQUÉN</t>
  </si>
  <si>
    <t>CURACAVÍ</t>
  </si>
  <si>
    <t>FREIRINA</t>
  </si>
  <si>
    <t>CATEMU</t>
  </si>
  <si>
    <t>CHILE CHICO</t>
  </si>
  <si>
    <t>CHONCHI</t>
  </si>
  <si>
    <t>LOS MUERMOS</t>
  </si>
  <si>
    <t>PAPUDO</t>
  </si>
  <si>
    <t>SAN VICENTE</t>
  </si>
  <si>
    <t>LA UNIÓN</t>
  </si>
  <si>
    <t>QUELLÓN</t>
  </si>
  <si>
    <t>TIERRA AMARILLA</t>
  </si>
  <si>
    <t>PUCÓN</t>
  </si>
  <si>
    <t>LLAILLAY</t>
  </si>
  <si>
    <t>LOS VILOS</t>
  </si>
  <si>
    <t>CALBUCO</t>
  </si>
  <si>
    <t>RÍO IBÁÑEZ</t>
  </si>
  <si>
    <t>OLIVAR</t>
  </si>
  <si>
    <t>PURRANQUE</t>
  </si>
  <si>
    <t>LAJA</t>
  </si>
  <si>
    <t>COINCO</t>
  </si>
  <si>
    <t>FUTRONO</t>
  </si>
  <si>
    <t>DALCAHUE</t>
  </si>
  <si>
    <t>NANCAGUA</t>
  </si>
  <si>
    <t>DIEGO DE ALMAGRO</t>
  </si>
  <si>
    <t>PALMILLA</t>
  </si>
  <si>
    <t>FRUTILLAR</t>
  </si>
  <si>
    <t>LAS CABRAS</t>
  </si>
  <si>
    <t>PORVENIR</t>
  </si>
  <si>
    <t>LOS LAGOS</t>
  </si>
  <si>
    <t>FRESIA</t>
  </si>
  <si>
    <t>CUNCO</t>
  </si>
  <si>
    <t>SANTA CRUZ</t>
  </si>
  <si>
    <t>PUERTO OCTAY</t>
  </si>
  <si>
    <t>QUINCHAO</t>
  </si>
  <si>
    <t>CABILDO</t>
  </si>
  <si>
    <t>RÁNQUIL</t>
  </si>
  <si>
    <t>ALGARROBO</t>
  </si>
  <si>
    <t>HUALAIHUÉ</t>
  </si>
  <si>
    <t>COLTAUCO</t>
  </si>
  <si>
    <t>ARAUCO</t>
  </si>
  <si>
    <t>LLANQUIHUE</t>
  </si>
  <si>
    <t>RENGO</t>
  </si>
  <si>
    <t>FUTALEUFÚ</t>
  </si>
  <si>
    <t>PAILLACO</t>
  </si>
  <si>
    <t>SAN PEDRO DE ATACAMA</t>
  </si>
  <si>
    <t>RÍO NEGRO</t>
  </si>
  <si>
    <t>VILCÚN</t>
  </si>
  <si>
    <t>PALENA</t>
  </si>
  <si>
    <t>SIERRA GORDA</t>
  </si>
  <si>
    <t>PUYEHUE</t>
  </si>
  <si>
    <t>PAIGUANO</t>
  </si>
  <si>
    <t>PICA</t>
  </si>
  <si>
    <t>CHAITÉN</t>
  </si>
  <si>
    <t>CISNES</t>
  </si>
  <si>
    <t>MAULLÍN</t>
  </si>
  <si>
    <t>SANTA MARÍA</t>
  </si>
  <si>
    <t>QUINTA DE TILCOCO</t>
  </si>
  <si>
    <t>LA LIGUA</t>
  </si>
  <si>
    <t>SAN FERNANDO</t>
  </si>
  <si>
    <t>HUASCO</t>
  </si>
  <si>
    <t>ALHUÉ</t>
  </si>
  <si>
    <t>TILTIL</t>
  </si>
  <si>
    <t>POZO ALMONTE</t>
  </si>
  <si>
    <t>BULNES</t>
  </si>
  <si>
    <t>COCHRANE</t>
  </si>
  <si>
    <t>CABO DE HORNOS</t>
  </si>
  <si>
    <t>PANQUEHUE</t>
  </si>
  <si>
    <t>ZAPALLAR</t>
  </si>
  <si>
    <t>ISLA DE MAIPO</t>
  </si>
  <si>
    <t>PEUMO</t>
  </si>
  <si>
    <t>SAN JOSÉ DE MAIPO</t>
  </si>
  <si>
    <t>SAN PABLO</t>
  </si>
  <si>
    <t>VICUÑA</t>
  </si>
  <si>
    <t>COCHAMÓ</t>
  </si>
  <si>
    <t>CALERA DE TANGO</t>
  </si>
  <si>
    <t>SAN ESTEBAN</t>
  </si>
  <si>
    <t>LA ESTRELLA</t>
  </si>
  <si>
    <t>MARIQUINA</t>
  </si>
  <si>
    <t>MÁFIL</t>
  </si>
  <si>
    <t>CHIMBARONGO</t>
  </si>
  <si>
    <t>NOGALES</t>
  </si>
  <si>
    <t>ISLA DE PASCUA</t>
  </si>
  <si>
    <t>PELARCO</t>
  </si>
  <si>
    <t>RÍO CLARO</t>
  </si>
  <si>
    <t>MARÍA PINTO</t>
  </si>
  <si>
    <t>TORTEL</t>
  </si>
  <si>
    <t>LICANTÉN</t>
  </si>
  <si>
    <t>SAN CLEMENTE</t>
  </si>
  <si>
    <t>RÍO VERDE</t>
  </si>
  <si>
    <t>PELLUHUE</t>
  </si>
  <si>
    <t>CANELA</t>
  </si>
  <si>
    <t>PEMUCO</t>
  </si>
  <si>
    <t>LAGUNA BLANCA</t>
  </si>
  <si>
    <t>ALTO BIOBÍO</t>
  </si>
  <si>
    <t>SAN PEDRO</t>
  </si>
  <si>
    <t>MONTE PATRIA</t>
  </si>
  <si>
    <t>QUILLECO</t>
  </si>
  <si>
    <t>RAUCO</t>
  </si>
  <si>
    <t>TIMAUKEL</t>
  </si>
  <si>
    <t>PETORCA</t>
  </si>
  <si>
    <t>TORRES DEL PAINE</t>
  </si>
  <si>
    <t>CHANCO</t>
  </si>
  <si>
    <t>EMPEDRADO</t>
  </si>
  <si>
    <t>CAMIÑA</t>
  </si>
  <si>
    <t>HUARA</t>
  </si>
  <si>
    <t>RETIRO</t>
  </si>
  <si>
    <t>SAN RAFAEL</t>
  </si>
  <si>
    <t>PUMANQUE</t>
  </si>
  <si>
    <t>PORTEZUELO</t>
  </si>
  <si>
    <t>LAGO RANCO</t>
  </si>
  <si>
    <t>MELIPEUCO</t>
  </si>
  <si>
    <t>MAULE</t>
  </si>
  <si>
    <t>CORRAL</t>
  </si>
  <si>
    <t>SAN NICOLÁS</t>
  </si>
  <si>
    <t>PLACILLA</t>
  </si>
  <si>
    <t>LOLOL</t>
  </si>
  <si>
    <t>PICHIDEGUA</t>
  </si>
  <si>
    <t>PINTO</t>
  </si>
  <si>
    <t>SAAVEDRA</t>
  </si>
  <si>
    <t>YUMBEL</t>
  </si>
  <si>
    <t>PUTAENDO</t>
  </si>
  <si>
    <t>CURACO DE VÉLEZ</t>
  </si>
  <si>
    <t>GUAITECAS</t>
  </si>
  <si>
    <t>PUQUELDÓN</t>
  </si>
  <si>
    <t>RÍO HURTADO</t>
  </si>
  <si>
    <t>PURÉN</t>
  </si>
  <si>
    <t>TOLTÉN</t>
  </si>
  <si>
    <t>MALLOA</t>
  </si>
  <si>
    <t>PANGUIPULLI</t>
  </si>
  <si>
    <t>LITUECHE</t>
  </si>
  <si>
    <t>HUALAÑÉ</t>
  </si>
  <si>
    <t>PERQUENCO</t>
  </si>
  <si>
    <t>SAN FABIÁN</t>
  </si>
  <si>
    <t>CONTULMO</t>
  </si>
  <si>
    <t>NEGRETE</t>
  </si>
  <si>
    <t>COIHUECO</t>
  </si>
  <si>
    <t>PUTRE</t>
  </si>
  <si>
    <t>PERALILLO</t>
  </si>
  <si>
    <t>LONGAVÍ</t>
  </si>
  <si>
    <t>LONQUIMAY</t>
  </si>
  <si>
    <t>TEODORO SCHMIDT</t>
  </si>
  <si>
    <t>PUNITAQUI</t>
  </si>
  <si>
    <t>FREIRE</t>
  </si>
  <si>
    <t>PAREDONES</t>
  </si>
  <si>
    <t>GALVARINO</t>
  </si>
  <si>
    <t>EL CARMEN</t>
  </si>
  <si>
    <t>ANTUCO</t>
  </si>
  <si>
    <t>QUEILÉN</t>
  </si>
  <si>
    <t>FLORIDA</t>
  </si>
  <si>
    <t>TUCAPEL</t>
  </si>
  <si>
    <t>SALAMANCA</t>
  </si>
  <si>
    <t>NUEVA IMPERIAL</t>
  </si>
  <si>
    <t>CAMARONES</t>
  </si>
  <si>
    <t>SANTA JUANA</t>
  </si>
  <si>
    <t>CHOLCHOL</t>
  </si>
  <si>
    <t>HUALQUI</t>
  </si>
  <si>
    <t>COMBARBALÁ</t>
  </si>
  <si>
    <t>TREGUACO</t>
  </si>
  <si>
    <t>CHÉPICA</t>
  </si>
  <si>
    <t>QUILACO</t>
  </si>
  <si>
    <t>ÑIQUÉN</t>
  </si>
  <si>
    <t>QUEMCHI</t>
  </si>
  <si>
    <t>JUAN FERNÁNDEZ</t>
  </si>
  <si>
    <t>LOS SAUCES</t>
  </si>
  <si>
    <t>GENERAL LAGOS</t>
  </si>
  <si>
    <t>PENCAHUE</t>
  </si>
  <si>
    <t>MARCHIHUE</t>
  </si>
  <si>
    <t>NAVIDAD</t>
  </si>
  <si>
    <t>OLLAGÜE</t>
  </si>
  <si>
    <t>LA HIGUERA</t>
  </si>
  <si>
    <t>YERBAS BUENAS</t>
  </si>
  <si>
    <t>ALTO DEL CARMEN</t>
  </si>
  <si>
    <t>LAGO VERDE</t>
  </si>
  <si>
    <t>CARAHUE</t>
  </si>
  <si>
    <t>NINHUE</t>
  </si>
  <si>
    <t>SAGRADA FAMILIA</t>
  </si>
  <si>
    <t>COLCHANE</t>
  </si>
  <si>
    <t>O´HIGGINS</t>
  </si>
  <si>
    <t>SAN JUAN DE LA COSTA</t>
  </si>
  <si>
    <t>SAN IGNACIO</t>
  </si>
  <si>
    <t>TIRÚA</t>
  </si>
  <si>
    <t>VILLA ALEGRE</t>
  </si>
  <si>
    <t>COLBÚN</t>
  </si>
  <si>
    <t>QUILLÓN</t>
  </si>
  <si>
    <t>ERCILLA</t>
  </si>
  <si>
    <t>CUREPTO</t>
  </si>
  <si>
    <t>CURARREHUE</t>
  </si>
  <si>
    <t>COELEMU</t>
  </si>
  <si>
    <t>COBQUECURA</t>
  </si>
  <si>
    <t>LUMACO</t>
  </si>
  <si>
    <t>Max</t>
  </si>
  <si>
    <t>Codigo</t>
  </si>
  <si>
    <t>COMUNA</t>
  </si>
  <si>
    <t>TREHUACO</t>
  </si>
  <si>
    <t>COYHAIQUE</t>
  </si>
  <si>
    <t>AYSÉN</t>
  </si>
  <si>
    <t>Total patentes pagadas</t>
  </si>
  <si>
    <t>Total patentes impagas</t>
  </si>
  <si>
    <t>Total patentes</t>
  </si>
  <si>
    <t>Código</t>
  </si>
  <si>
    <t>MUNICIPALIDAD</t>
  </si>
  <si>
    <t>APE</t>
  </si>
  <si>
    <t>ENE</t>
  </si>
  <si>
    <t>FEB</t>
  </si>
  <si>
    <t>MAR</t>
  </si>
  <si>
    <t>ABR</t>
  </si>
  <si>
    <t>MAY</t>
  </si>
  <si>
    <t>JUN</t>
  </si>
  <si>
    <t>JUL</t>
  </si>
  <si>
    <t>AGO</t>
  </si>
  <si>
    <t>SEP</t>
  </si>
  <si>
    <t>OCT</t>
  </si>
  <si>
    <t>NOV</t>
  </si>
  <si>
    <t>DIC</t>
  </si>
  <si>
    <t>CIE</t>
  </si>
  <si>
    <t>Ptje.</t>
  </si>
  <si>
    <t>REQUÍNOA</t>
  </si>
  <si>
    <t>CALERA</t>
  </si>
  <si>
    <t>Monto por grupo (pesos)</t>
  </si>
  <si>
    <t>Total Ingresos de Gestión</t>
  </si>
  <si>
    <t>Total Gastos Interno</t>
  </si>
  <si>
    <t>Comuna</t>
  </si>
  <si>
    <t>¿TIENE DEUDA PREVISIONAL?</t>
  </si>
  <si>
    <t>Grupo</t>
  </si>
  <si>
    <t>Indicador Ponderado PRELIMINAR</t>
  </si>
  <si>
    <t>Conformación de agrupaciones</t>
  </si>
  <si>
    <t>Corte para el grupo</t>
  </si>
  <si>
    <t>% Recursos del monto para la agrupación</t>
  </si>
  <si>
    <t>Municipios Objetivo (los que reciben recursos)</t>
  </si>
  <si>
    <t>Control Suma de montos recibidos por Grupo</t>
  </si>
  <si>
    <t>Suma &lt;0</t>
  </si>
  <si>
    <t>N° total Municipios</t>
  </si>
  <si>
    <t>Ponderaciones</t>
  </si>
  <si>
    <t>INDICADOR Patentes</t>
  </si>
  <si>
    <t>INDICADOR 
deuda previsional</t>
  </si>
  <si>
    <t>INDICADOR CGR</t>
  </si>
  <si>
    <t>(I/G)</t>
  </si>
  <si>
    <t>INDICADOR IRPI</t>
  </si>
  <si>
    <t>INDICADOR I G</t>
  </si>
  <si>
    <t>CONDICION 1: si si Ipn &lt; IIn == 
1-[ (Ipn-IIN))/suma(delta&lt;0) ]
CONDICION 2: si Ipn &gt; IIn  == 1
CONDICION 3: No recepcionado  == 0</t>
  </si>
  <si>
    <t>INDICADOR REI</t>
  </si>
  <si>
    <t>Indicador a considerar si municipio está en el corte del grupo</t>
  </si>
  <si>
    <t>% por grupo (Art. 11 Reglamento)</t>
  </si>
  <si>
    <t>Orden o Jerarquia desdendente del INDICADOR PONDERADO PRELIMINAR dentro del grupo</t>
  </si>
  <si>
    <t>Sumas por grupo  
(Suma de los 
Indicadores columna N, del grupo correspondiente)</t>
  </si>
  <si>
    <t>Cant. De Variables (Vi)</t>
  </si>
  <si>
    <t xml:space="preserve">Cumplimiento Responsabilidad en la Entrega de Información (IREIi) </t>
  </si>
  <si>
    <t>INDICADOR 
TM</t>
  </si>
  <si>
    <r>
      <t>Ponderacion</t>
    </r>
    <r>
      <rPr>
        <sz val="11"/>
        <color indexed="53"/>
        <rFont val="Calibri"/>
        <family val="2"/>
      </rPr>
      <t xml:space="preserve"> </t>
    </r>
    <r>
      <rPr>
        <b/>
        <sz val="11"/>
        <color indexed="53"/>
        <rFont val="Calibri"/>
        <family val="2"/>
      </rPr>
      <t>Isla de Pascua</t>
    </r>
  </si>
  <si>
    <t>IIn: INGRESOS NETOS DE TRANSFERENCIAS Y SALDO INICIAL  PPTO INICIAL</t>
  </si>
  <si>
    <t>Ipn: INGRESOS NETOS DE TRANSFERENCIAS Y SALDO INICIAL  PPTO PERCIBIDO</t>
  </si>
  <si>
    <t>IIn &gt; Ipn (Ipn - IIn)</t>
  </si>
  <si>
    <t xml:space="preserve">        </t>
  </si>
  <si>
    <t>O’HIGGINS</t>
  </si>
  <si>
    <t>PORCENTAJE INFORME CPLT  2021</t>
  </si>
  <si>
    <t>LLAiLLAY</t>
  </si>
  <si>
    <t>Encuesta SINIM</t>
  </si>
  <si>
    <t>Formulario SINIM</t>
  </si>
  <si>
    <t>RPFCM</t>
  </si>
  <si>
    <t>Encta Diag</t>
  </si>
  <si>
    <t>RUT</t>
  </si>
  <si>
    <t>69.070.100-6</t>
  </si>
  <si>
    <t>TOTAL</t>
  </si>
  <si>
    <t>Contraloría General de la República</t>
  </si>
  <si>
    <t>Evaluación del Cumplimiento del Municipio por período:</t>
  </si>
  <si>
    <t>División de Contabilidad y Finanzas Públicas</t>
  </si>
  <si>
    <t>Todos los informes enviados a Contraloría.</t>
  </si>
  <si>
    <t>ESTADO DE CUMPLIMIENTO DEL ENVÍO DE LOS INFORMES PRESUPUESTARIOS 
Y CONTABLES DE LAS MUNICIPALIDADES</t>
  </si>
  <si>
    <t>Informes parcialmente enviados a Contraloría.</t>
  </si>
  <si>
    <t>Ningún informe enviado a Contraloría.</t>
  </si>
  <si>
    <t>REGIÓN</t>
  </si>
  <si>
    <t>Notas:</t>
  </si>
  <si>
    <t>El presente estado muestra los informes contables y presupuestarios de los municipios recibidos por este Organismo Contralor hasta el día 24 de abril 2022.</t>
  </si>
  <si>
    <t xml:space="preserve">En  los períodos de enero a diciembre, los informes que se presentan corresponden a: </t>
  </si>
  <si>
    <r>
      <t>Presupuestario (Gestión, Educación, Salud y Cementerios):</t>
    </r>
    <r>
      <rPr>
        <sz val="10"/>
        <color indexed="8"/>
        <rFont val="Calibri"/>
        <family val="2"/>
      </rPr>
      <t xml:space="preserve"> Informes de Actualización Presupuestaria mensual remitidos a Contraloría General de la República, los que muestran las modificaciones al presupuesto inicial, con o sin variaciones, realizadas mediante decreto(s) alcaldicio(s) con acuerdo del Concejo Municipal, durante el mes que se indica. Se hace presente que no todos los Municipios tienen Servicios incorporados de Educación, Salud o Cementerios.</t>
    </r>
  </si>
  <si>
    <r>
      <rPr>
        <u/>
        <sz val="10"/>
        <color indexed="8"/>
        <rFont val="Calibri"/>
        <family val="2"/>
      </rPr>
      <t>Contable:</t>
    </r>
    <r>
      <rPr>
        <sz val="10"/>
        <color indexed="8"/>
        <rFont val="Calibri"/>
        <family val="2"/>
      </rPr>
      <t xml:space="preserve"> Balance de Comprobación y de Saldos mensual e Informes Analíticos de Ejecución Presupuestaria, Deuda Pública e Iniciativas de Inversión, según corresponda, remitidos  a Contraloría General de la República, que incluye el movimiento contable consolidado a nivel del municipio, de los correspondientes a la gestión municipal y a los servicios incorporados.</t>
    </r>
  </si>
  <si>
    <t>El reporte de cumplimiento refleja únicamente el envío y procesamiento de los informes presupuestario-contables por parte los municipios, y no exime a dicha entidad de los procesos habituales de fiscalización destinados a cautelar el cumplimiento de las normas jurídicas, la protección del patrimonio público y el respeto del principio de probidad administrativa.</t>
  </si>
  <si>
    <t>69.265.100-6</t>
  </si>
  <si>
    <t>83.017.500-8</t>
  </si>
  <si>
    <t>69.251.100-K</t>
  </si>
  <si>
    <t>69.010.200-5</t>
  </si>
  <si>
    <t>69.010.400-8</t>
  </si>
  <si>
    <t>69.020.400-2</t>
  </si>
  <si>
    <t>69.020.200-K</t>
  </si>
  <si>
    <t>69.252.600-7</t>
  </si>
  <si>
    <t>69.030.200-4</t>
  </si>
  <si>
    <t>69.030.300-0</t>
  </si>
  <si>
    <t>69.030.400-7</t>
  </si>
  <si>
    <t>69.030.100-8</t>
  </si>
  <si>
    <t>69.250.500-K</t>
  </si>
  <si>
    <t>69.030.500-3</t>
  </si>
  <si>
    <t>69.040.300-5</t>
  </si>
  <si>
    <t>69.040.200-9</t>
  </si>
  <si>
    <t>69.040.500-8</t>
  </si>
  <si>
    <t>69.041.500-3</t>
  </si>
  <si>
    <t>69.040.700-0</t>
  </si>
  <si>
    <t>69.041.100-8</t>
  </si>
  <si>
    <t>69.040.800-7</t>
  </si>
  <si>
    <t>69.041.000-1</t>
  </si>
  <si>
    <t>69.061.400-6</t>
  </si>
  <si>
    <t>73.568.600-3</t>
  </si>
  <si>
    <t>69.252.300-8</t>
  </si>
  <si>
    <t>69.060.800-6</t>
  </si>
  <si>
    <t>69.060.700-K</t>
  </si>
  <si>
    <t>69.061.800-1</t>
  </si>
  <si>
    <t>69.051.200-9</t>
  </si>
  <si>
    <t>69.051.300-5</t>
  </si>
  <si>
    <t>69.051.400-1</t>
  </si>
  <si>
    <t>69.050.300-K</t>
  </si>
  <si>
    <t>69.050.500-2</t>
  </si>
  <si>
    <t>69.050.400-6</t>
  </si>
  <si>
    <t>69.073.600-4</t>
  </si>
  <si>
    <t>69.061.700-5</t>
  </si>
  <si>
    <t>69.073.500-8</t>
  </si>
  <si>
    <t>69.060.400-0</t>
  </si>
  <si>
    <t>69.050.800-1</t>
  </si>
  <si>
    <t>69.051.000-6</t>
  </si>
  <si>
    <t>69.061.200-3</t>
  </si>
  <si>
    <t>69.080.100-0</t>
  </si>
  <si>
    <t>69.080.400-K</t>
  </si>
  <si>
    <t>69.081.600-8</t>
  </si>
  <si>
    <t>69.080.700-9</t>
  </si>
  <si>
    <t>69.080.600-2</t>
  </si>
  <si>
    <t>69.080.300-3</t>
  </si>
  <si>
    <t>69.080.800-5</t>
  </si>
  <si>
    <t>69.080.200-7</t>
  </si>
  <si>
    <t>69.081.500-1</t>
  </si>
  <si>
    <t>69.080.500-6</t>
  </si>
  <si>
    <t>69.081.400-5</t>
  </si>
  <si>
    <t>69.081.700-4</t>
  </si>
  <si>
    <t>69.081.300-9</t>
  </si>
  <si>
    <t>69.091.200-7</t>
  </si>
  <si>
    <t>69.091.400-K</t>
  </si>
  <si>
    <t>69.091.300-3</t>
  </si>
  <si>
    <t>69.073.800-7</t>
  </si>
  <si>
    <t>69.090.900-6</t>
  </si>
  <si>
    <t>69.090.700-3</t>
  </si>
  <si>
    <t>69.091.500-6</t>
  </si>
  <si>
    <t>69.090.200-1</t>
  </si>
  <si>
    <t>69.090.600-7</t>
  </si>
  <si>
    <t>69.110.300-5</t>
  </si>
  <si>
    <t>69.110.900-3</t>
  </si>
  <si>
    <t>69.110.600-4</t>
  </si>
  <si>
    <t>69.110.500-8</t>
  </si>
  <si>
    <t>69.252.700-3</t>
  </si>
  <si>
    <t>69.100.100-8</t>
  </si>
  <si>
    <t>69.100.500-3</t>
  </si>
  <si>
    <t>69.110.100-2</t>
  </si>
  <si>
    <t>69.100.200-4</t>
  </si>
  <si>
    <t>69.110.200-9</t>
  </si>
  <si>
    <t>69.100.300-0</t>
  </si>
  <si>
    <t>69.130.600-3</t>
  </si>
  <si>
    <t>69.130.700-K</t>
  </si>
  <si>
    <t>69.130.100-1</t>
  </si>
  <si>
    <t>69.150.400-K</t>
  </si>
  <si>
    <t>69.151.200-2</t>
  </si>
  <si>
    <t>69.264.700-9</t>
  </si>
  <si>
    <t>69.150.700-9</t>
  </si>
  <si>
    <t>69.150.500-6</t>
  </si>
  <si>
    <t>69.264.800-5</t>
  </si>
  <si>
    <t>69.150.800-5</t>
  </si>
  <si>
    <t>69.160.300-8</t>
  </si>
  <si>
    <t>69.160.600-7</t>
  </si>
  <si>
    <t>69.160.400-4</t>
  </si>
  <si>
    <t>69.170.100-K</t>
  </si>
  <si>
    <t>69.170.300-2</t>
  </si>
  <si>
    <t>69.170.500-5</t>
  </si>
  <si>
    <t>69.170.700-8</t>
  </si>
  <si>
    <t>69.151.100-6</t>
  </si>
  <si>
    <t>69.141.800-6</t>
  </si>
  <si>
    <t>69.190.700-7</t>
  </si>
  <si>
    <t>70.766.500-9</t>
  </si>
  <si>
    <t>69.190.400-8</t>
  </si>
  <si>
    <t>61.955.000-5</t>
  </si>
  <si>
    <t>69.190.300-1</t>
  </si>
  <si>
    <t>69.190.600-0</t>
  </si>
  <si>
    <t>69.265.000-K</t>
  </si>
  <si>
    <t>69.180.100-4</t>
  </si>
  <si>
    <t>69.180.500-K</t>
  </si>
  <si>
    <t>69.181.000-3</t>
  </si>
  <si>
    <t>69.180.700-2</t>
  </si>
  <si>
    <t>69.220.600-2</t>
  </si>
  <si>
    <t>69.220.400-K</t>
  </si>
  <si>
    <t>69.220.700-9</t>
  </si>
  <si>
    <t>69.220.800-5</t>
  </si>
  <si>
    <t>69.220.300-3</t>
  </si>
  <si>
    <t>69.220.200-7</t>
  </si>
  <si>
    <t>69.231.000-4</t>
  </si>
  <si>
    <t>69.230.800-K</t>
  </si>
  <si>
    <t>69.230.600-7</t>
  </si>
  <si>
    <t>69.210.100-6</t>
  </si>
  <si>
    <t>69.210.500-1</t>
  </si>
  <si>
    <t>69.210.300-9</t>
  </si>
  <si>
    <t>69.231.100-0</t>
  </si>
  <si>
    <t>69.231.200-7</t>
  </si>
  <si>
    <t>69.252.200-1</t>
  </si>
  <si>
    <t>69.253.000-4</t>
  </si>
  <si>
    <t>69.254.500-1</t>
  </si>
  <si>
    <t>69.253.500-6</t>
  </si>
  <si>
    <t>69.253.400-K</t>
  </si>
  <si>
    <t>69.253.100-0</t>
  </si>
  <si>
    <t>69.251.200-6</t>
  </si>
  <si>
    <t>69.251.400-9</t>
  </si>
  <si>
    <t>69.251.500-5</t>
  </si>
  <si>
    <t>69.251.300-2</t>
  </si>
  <si>
    <t>69.251.700-8</t>
  </si>
  <si>
    <t>69.255.000-5</t>
  </si>
  <si>
    <t>69.070.200-2</t>
  </si>
  <si>
    <t>69.254.300-9</t>
  </si>
  <si>
    <t>69.255.400-0</t>
  </si>
  <si>
    <t>69.072.400-6</t>
  </si>
  <si>
    <t>69.070.400-5</t>
  </si>
  <si>
    <t>69.255.200-8</t>
  </si>
  <si>
    <t>69.255.100-1</t>
  </si>
  <si>
    <t>69.070.900-7</t>
  </si>
  <si>
    <t>69.254.000-K</t>
  </si>
  <si>
    <t>69.070.300-9</t>
  </si>
  <si>
    <t>69.071.100-1</t>
  </si>
  <si>
    <t>69.071.300-4</t>
  </si>
  <si>
    <t>69.254.800-0</t>
  </si>
  <si>
    <t>69.071.200-8</t>
  </si>
  <si>
    <t>69.254.600-8</t>
  </si>
  <si>
    <t>69.255.600-3</t>
  </si>
  <si>
    <t>69.072.200-3</t>
  </si>
  <si>
    <t>69.071.500-7</t>
  </si>
  <si>
    <t>69.073.900-3</t>
  </si>
  <si>
    <t>69.071.800-6</t>
  </si>
  <si>
    <t>69.073.000-6</t>
  </si>
  <si>
    <t>69.071.900-2</t>
  </si>
  <si>
    <t>69.200.100-1</t>
  </si>
  <si>
    <t>69.200.300-4</t>
  </si>
  <si>
    <t>69.200.900-2</t>
  </si>
  <si>
    <t>69.201.200-3</t>
  </si>
  <si>
    <t>69.200.800-6</t>
  </si>
  <si>
    <t>69.201.100-7</t>
  </si>
  <si>
    <t>69.250.700-2</t>
  </si>
  <si>
    <t>69.140.900-7</t>
  </si>
  <si>
    <t>69.141.200-8</t>
  </si>
  <si>
    <t>69.141.700-K</t>
  </si>
  <si>
    <t>69.141.600-3</t>
  </si>
  <si>
    <t>69.141.000-5</t>
  </si>
  <si>
    <t>69.141.400-0</t>
  </si>
  <si>
    <t>69.150.200-7</t>
  </si>
  <si>
    <t>69.140.300-9</t>
  </si>
  <si>
    <t>69.140.200-2</t>
  </si>
  <si>
    <t>69.150.300-3</t>
  </si>
  <si>
    <t>69.140.500-1</t>
  </si>
  <si>
    <t>69.141.100-1</t>
  </si>
  <si>
    <t>69.140.700-4</t>
  </si>
  <si>
    <t>69.140.800-0</t>
  </si>
  <si>
    <t>Municipal 31/12/2022</t>
  </si>
  <si>
    <t>Corporaciones 31/12/2022</t>
  </si>
  <si>
    <t>Total Deuda 31/12/2022</t>
  </si>
  <si>
    <t>Totales</t>
  </si>
  <si>
    <t>Los Alamos</t>
  </si>
  <si>
    <t>Paihuano</t>
  </si>
  <si>
    <t>Algarrobo</t>
  </si>
  <si>
    <t>Alhué</t>
  </si>
  <si>
    <t>Alto del Carmen</t>
  </si>
  <si>
    <t>Alto Hospicio</t>
  </si>
  <si>
    <t>Ancud</t>
  </si>
  <si>
    <t>Andacollo</t>
  </si>
  <si>
    <t>Angol</t>
  </si>
  <si>
    <t>Antofagasta</t>
  </si>
  <si>
    <t>Antuco</t>
  </si>
  <si>
    <t>Arauco</t>
  </si>
  <si>
    <t>Arica</t>
  </si>
  <si>
    <t>Buin</t>
  </si>
  <si>
    <t>Bulnes</t>
  </si>
  <si>
    <t>Cabildo</t>
  </si>
  <si>
    <t>Cabrero</t>
  </si>
  <si>
    <t>Calama</t>
  </si>
  <si>
    <t>Calbuco</t>
  </si>
  <si>
    <t>Caldera</t>
  </si>
  <si>
    <t>Calera de Tango</t>
  </si>
  <si>
    <t>Calle Larga</t>
  </si>
  <si>
    <t>Camarones</t>
  </si>
  <si>
    <t>Camiña</t>
  </si>
  <si>
    <t>Canela</t>
  </si>
  <si>
    <t>Cañete</t>
  </si>
  <si>
    <t>Carahue</t>
  </si>
  <si>
    <t>Cartagena</t>
  </si>
  <si>
    <t>Casablanca</t>
  </si>
  <si>
    <t>Castro</t>
  </si>
  <si>
    <t>Catemu</t>
  </si>
  <si>
    <t>Cauquenes</t>
  </si>
  <si>
    <t>Cerrillos</t>
  </si>
  <si>
    <t>Cerro Navia</t>
  </si>
  <si>
    <t>Chanco</t>
  </si>
  <si>
    <t>Chañaral</t>
  </si>
  <si>
    <t>Chépica</t>
  </si>
  <si>
    <t>Chiguayante</t>
  </si>
  <si>
    <t>Chile Chico</t>
  </si>
  <si>
    <t>Chillán</t>
  </si>
  <si>
    <t>Chillán Viejo</t>
  </si>
  <si>
    <t>Chimbarongo</t>
  </si>
  <si>
    <t>Cholchol</t>
  </si>
  <si>
    <t>Chonchi</t>
  </si>
  <si>
    <t>Cisnes</t>
  </si>
  <si>
    <t>Cobquecura</t>
  </si>
  <si>
    <t>Cochamó</t>
  </si>
  <si>
    <t>Cochrane</t>
  </si>
  <si>
    <t>Codegua</t>
  </si>
  <si>
    <t>Coelemu</t>
  </si>
  <si>
    <t>Coihueco</t>
  </si>
  <si>
    <t>Coinco</t>
  </si>
  <si>
    <t>Colbún</t>
  </si>
  <si>
    <t>Colchane</t>
  </si>
  <si>
    <t>Colina</t>
  </si>
  <si>
    <t>Collipulli</t>
  </si>
  <si>
    <t>Coltauco</t>
  </si>
  <si>
    <t>Combarbalá</t>
  </si>
  <si>
    <t>Concepción</t>
  </si>
  <si>
    <t>Conchalí</t>
  </si>
  <si>
    <t>Concón</t>
  </si>
  <si>
    <t>Constitución</t>
  </si>
  <si>
    <t>Contulmo</t>
  </si>
  <si>
    <t>Copiapó</t>
  </si>
  <si>
    <t>Coquimbo</t>
  </si>
  <si>
    <t>Coronel</t>
  </si>
  <si>
    <t>Corral</t>
  </si>
  <si>
    <t>Coyhaique</t>
  </si>
  <si>
    <t>Cunco</t>
  </si>
  <si>
    <t>Curacautín</t>
  </si>
  <si>
    <t>Curacaví</t>
  </si>
  <si>
    <t>Curaco de Vélez</t>
  </si>
  <si>
    <t>Curanilahue</t>
  </si>
  <si>
    <t>Curarrehue</t>
  </si>
  <si>
    <t>Curepto</t>
  </si>
  <si>
    <t>Curicó</t>
  </si>
  <si>
    <t>Dalcahue</t>
  </si>
  <si>
    <t>Diego de Almagro</t>
  </si>
  <si>
    <t>Doñihue</t>
  </si>
  <si>
    <t>El Bosque</t>
  </si>
  <si>
    <t>El Carmen</t>
  </si>
  <si>
    <t>El Monte</t>
  </si>
  <si>
    <t>El Quisco</t>
  </si>
  <si>
    <t>El Tabo</t>
  </si>
  <si>
    <t>Empedrado</t>
  </si>
  <si>
    <t>Ercilla</t>
  </si>
  <si>
    <t>Florida</t>
  </si>
  <si>
    <t>Freire</t>
  </si>
  <si>
    <t>Freirina</t>
  </si>
  <si>
    <t>Fresia</t>
  </si>
  <si>
    <t>Frutillar</t>
  </si>
  <si>
    <t>Futaleufú</t>
  </si>
  <si>
    <t>Futrono</t>
  </si>
  <si>
    <t>Galvarino</t>
  </si>
  <si>
    <t>General Lagos</t>
  </si>
  <si>
    <t>Gorbea</t>
  </si>
  <si>
    <t>Graneros</t>
  </si>
  <si>
    <t>Guaitecas</t>
  </si>
  <si>
    <t>Hijuelas</t>
  </si>
  <si>
    <t>Hualaihué</t>
  </si>
  <si>
    <t>Hualpén</t>
  </si>
  <si>
    <t>Hualqui</t>
  </si>
  <si>
    <t>Huara</t>
  </si>
  <si>
    <t>Huasco</t>
  </si>
  <si>
    <t>Huechuraba</t>
  </si>
  <si>
    <t>Illapel</t>
  </si>
  <si>
    <t>Independencia</t>
  </si>
  <si>
    <t>Iquique</t>
  </si>
  <si>
    <t>Isla de Maipo</t>
  </si>
  <si>
    <t>Isla de Pascua</t>
  </si>
  <si>
    <t>Juan Fernández</t>
  </si>
  <si>
    <t>Lago Ranco</t>
  </si>
  <si>
    <t>Lago Verde</t>
  </si>
  <si>
    <t>Laguna Blanca</t>
  </si>
  <si>
    <t>Laja</t>
  </si>
  <si>
    <t>Lampa</t>
  </si>
  <si>
    <t>Lanco</t>
  </si>
  <si>
    <t>Las Cabras</t>
  </si>
  <si>
    <t>Las Condes</t>
  </si>
  <si>
    <t>Lautaro</t>
  </si>
  <si>
    <t>Lebu</t>
  </si>
  <si>
    <t>Licantén</t>
  </si>
  <si>
    <t>Limache</t>
  </si>
  <si>
    <t>Linares</t>
  </si>
  <si>
    <t>Litueche</t>
  </si>
  <si>
    <t>Llanquihue</t>
  </si>
  <si>
    <t>Lo Barnechea</t>
  </si>
  <si>
    <t>Lo Espejo</t>
  </si>
  <si>
    <t>Lo Prado</t>
  </si>
  <si>
    <t>Lolol</t>
  </si>
  <si>
    <t>Loncoche</t>
  </si>
  <si>
    <t>Longaví</t>
  </si>
  <si>
    <t>Lonquimay</t>
  </si>
  <si>
    <t>Los Andes</t>
  </si>
  <si>
    <t>Los Lagos</t>
  </si>
  <si>
    <t>Los Muermos</t>
  </si>
  <si>
    <t>Los Sauces</t>
  </si>
  <si>
    <t>Los Vilos</t>
  </si>
  <si>
    <t>Lota</t>
  </si>
  <si>
    <t>Lumaco</t>
  </si>
  <si>
    <t>Machalí</t>
  </si>
  <si>
    <t>Macul</t>
  </si>
  <si>
    <t>Máfil</t>
  </si>
  <si>
    <t>Maipú</t>
  </si>
  <si>
    <t>Malloa</t>
  </si>
  <si>
    <t>María Elena</t>
  </si>
  <si>
    <t>María Pinto</t>
  </si>
  <si>
    <t>Mariquina</t>
  </si>
  <si>
    <t>Maule</t>
  </si>
  <si>
    <t>Maullín</t>
  </si>
  <si>
    <t>Mejillones</t>
  </si>
  <si>
    <t>Melipeuco</t>
  </si>
  <si>
    <t>Melipilla</t>
  </si>
  <si>
    <t>Molina</t>
  </si>
  <si>
    <t>Monte Patria</t>
  </si>
  <si>
    <t>Mostazal</t>
  </si>
  <si>
    <t>Mulchén</t>
  </si>
  <si>
    <t>Nacimiento</t>
  </si>
  <si>
    <t>Nancagua</t>
  </si>
  <si>
    <t>Navidad</t>
  </si>
  <si>
    <t>Negrete</t>
  </si>
  <si>
    <t>Ninhue</t>
  </si>
  <si>
    <t>Nogales</t>
  </si>
  <si>
    <t>Nueva Imperial</t>
  </si>
  <si>
    <t>Ñiquén</t>
  </si>
  <si>
    <t>Ñuñoa</t>
  </si>
  <si>
    <t>Olivar</t>
  </si>
  <si>
    <t>Ollagüe</t>
  </si>
  <si>
    <t>Olmué</t>
  </si>
  <si>
    <t>Osorno</t>
  </si>
  <si>
    <t>Ovalle</t>
  </si>
  <si>
    <t>Padre Hurtado</t>
  </si>
  <si>
    <t>Padre Las Casas</t>
  </si>
  <si>
    <t>Paillaco</t>
  </si>
  <si>
    <t>Paine</t>
  </si>
  <si>
    <t>Palena</t>
  </si>
  <si>
    <t>Palmilla</t>
  </si>
  <si>
    <t>Panguipulli</t>
  </si>
  <si>
    <t>Panquehue</t>
  </si>
  <si>
    <t>Papudo</t>
  </si>
  <si>
    <t>Paredones</t>
  </si>
  <si>
    <t>Parral</t>
  </si>
  <si>
    <t>Pedro Aguirre Cerda</t>
  </si>
  <si>
    <t>Pelarco</t>
  </si>
  <si>
    <t>Pelluhue</t>
  </si>
  <si>
    <t>Pemuco</t>
  </si>
  <si>
    <t>Pencahue</t>
  </si>
  <si>
    <t>Penco</t>
  </si>
  <si>
    <t>Peñaflor</t>
  </si>
  <si>
    <t>Peñalolén</t>
  </si>
  <si>
    <t>Peralillo</t>
  </si>
  <si>
    <t>Perquenco</t>
  </si>
  <si>
    <t>Petorca</t>
  </si>
  <si>
    <t>Peumo</t>
  </si>
  <si>
    <t>Pica</t>
  </si>
  <si>
    <t>Pichidegua</t>
  </si>
  <si>
    <t>Pichilemu</t>
  </si>
  <si>
    <t>Pinto</t>
  </si>
  <si>
    <t>Pirque</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</si>
  <si>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</si>
  <si>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</si>
  <si>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</si>
  <si>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</si>
  <si>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</si>
  <si>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</si>
  <si>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</si>
  <si>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</si>
  <si>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</si>
  <si>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</si>
  <si>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</si>
  <si>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</si>
  <si>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</si>
  <si>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</si>
  <si>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</si>
  <si>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</si>
  <si>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</si>
  <si>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</si>
  <si>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</si>
  <si>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</si>
  <si>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</si>
  <si>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</si>
  <si>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</si>
  <si>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</si>
  <si>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Quellón</t>
  </si>
  <si>
    <t>Quemchi</t>
  </si>
  <si>
    <t>Quilaco</t>
  </si>
  <si>
    <t>Quilicura</t>
  </si>
  <si>
    <t>Quilleco</t>
  </si>
  <si>
    <t>Quillón</t>
  </si>
  <si>
    <t>Quillota</t>
  </si>
  <si>
    <t>Quilpué</t>
  </si>
  <si>
    <t>Quinchao</t>
  </si>
  <si>
    <t>Quinta de Tilcoco</t>
  </si>
  <si>
    <t>Quinta Normal</t>
  </si>
  <si>
    <t>Quintero</t>
  </si>
  <si>
    <t>Quirihue</t>
  </si>
  <si>
    <t>Rancagua</t>
  </si>
  <si>
    <t>Ránquil</t>
  </si>
  <si>
    <t>Rauco</t>
  </si>
  <si>
    <t>Recoleta</t>
  </si>
  <si>
    <t>Renaico</t>
  </si>
  <si>
    <t>Renca</t>
  </si>
  <si>
    <t>Rengo</t>
  </si>
  <si>
    <t>Requínoa</t>
  </si>
  <si>
    <t>Retiro</t>
  </si>
  <si>
    <t>Rinconada</t>
  </si>
  <si>
    <t>Río Bueno</t>
  </si>
  <si>
    <t>Río Claro</t>
  </si>
  <si>
    <t>Río Hurtado</t>
  </si>
  <si>
    <t>Río Ibáñez</t>
  </si>
  <si>
    <t>Río Negro</t>
  </si>
  <si>
    <t>Río Verde</t>
  </si>
  <si>
    <t>Romeral</t>
  </si>
  <si>
    <t>Sagrada Familia</t>
  </si>
  <si>
    <t>Salamanca</t>
  </si>
  <si>
    <t>San Antonio</t>
  </si>
  <si>
    <t>San Bernardo</t>
  </si>
  <si>
    <t>San Carlos</t>
  </si>
  <si>
    <t>San Clemente</t>
  </si>
  <si>
    <t>San Esteban</t>
  </si>
  <si>
    <t>San Fabián</t>
  </si>
  <si>
    <t>San Felipe</t>
  </si>
  <si>
    <t>San Fernando</t>
  </si>
  <si>
    <t>San Gregorio</t>
  </si>
  <si>
    <t>San Ignacio</t>
  </si>
  <si>
    <t>San Javier</t>
  </si>
  <si>
    <t>San Joaquín</t>
  </si>
  <si>
    <t>San José de Maipo</t>
  </si>
  <si>
    <t>San Juan de la Costa</t>
  </si>
  <si>
    <t>San Miguel</t>
  </si>
  <si>
    <t>San Nicolás</t>
  </si>
  <si>
    <t>San Pablo</t>
  </si>
  <si>
    <t>San Pedro de Atacama</t>
  </si>
  <si>
    <t>San Pedro de la Paz</t>
  </si>
  <si>
    <t>San Rafael</t>
  </si>
  <si>
    <t>San Ramón</t>
  </si>
  <si>
    <t>San Rosendo</t>
  </si>
  <si>
    <t>Santa Bárbara</t>
  </si>
  <si>
    <t>Santa Cruz</t>
  </si>
  <si>
    <t>Santa Juana</t>
  </si>
  <si>
    <t>Santa María</t>
  </si>
  <si>
    <t>Santiago</t>
  </si>
  <si>
    <t>Santo Domingo</t>
  </si>
  <si>
    <t>Sierra Gorda</t>
  </si>
  <si>
    <t>Talagante</t>
  </si>
  <si>
    <t>Talca</t>
  </si>
  <si>
    <t>Talcahuano</t>
  </si>
  <si>
    <t>Temuco</t>
  </si>
  <si>
    <t>Teno</t>
  </si>
  <si>
    <t>Teodoro Schmidt</t>
  </si>
  <si>
    <t>Tierra Amarilla</t>
  </si>
  <si>
    <t>Timaukel</t>
  </si>
  <si>
    <t>Tirúa</t>
  </si>
  <si>
    <t>Tocopilla</t>
  </si>
  <si>
    <t>Toltén</t>
  </si>
  <si>
    <t>Tomé</t>
  </si>
  <si>
    <t>Torres del Paine</t>
  </si>
  <si>
    <t>Tortel</t>
  </si>
  <si>
    <t>Traiguén</t>
  </si>
  <si>
    <t>Tucapel</t>
  </si>
  <si>
    <t>Valdivia</t>
  </si>
  <si>
    <t>Vallenar</t>
  </si>
  <si>
    <t>Valparaíso</t>
  </si>
  <si>
    <t>Vichuquén</t>
  </si>
  <si>
    <t>Victoria</t>
  </si>
  <si>
    <t>Vicuña</t>
  </si>
  <si>
    <t>Vilcún</t>
  </si>
  <si>
    <t>Villa Alegre</t>
  </si>
  <si>
    <t>Villa Alemana</t>
  </si>
  <si>
    <t>Villarrica</t>
  </si>
  <si>
    <t>Viña del Mar</t>
  </si>
  <si>
    <t>Vitacura</t>
  </si>
  <si>
    <t>Yerbas Buenas</t>
  </si>
  <si>
    <t>Yumbel</t>
  </si>
  <si>
    <t>Yungay</t>
  </si>
  <si>
    <t>Zapallar</t>
  </si>
  <si>
    <t>INFORMACIÓN CONTRALORIA GENERAL DE LA REPÚBLICA - AÑO 2022</t>
  </si>
  <si>
    <t>INFORME DE INGRESOS (MUNICIPALES) SINIM - AÑO 2022</t>
  </si>
  <si>
    <t>Variables  (Vi) - AÑO 2022</t>
  </si>
  <si>
    <t>REGIÓN DE ARICA Y PARINACOTA</t>
  </si>
  <si>
    <t>REGIÓN DE TARAPACÁ</t>
  </si>
  <si>
    <t>REGIÓN DE ATACAMA</t>
  </si>
  <si>
    <t>REGIÓN ANTOFAGASTA</t>
  </si>
  <si>
    <t>TalTal</t>
  </si>
  <si>
    <t>REGIÓN DE COQUIMBO</t>
  </si>
  <si>
    <t>La Higuera</t>
  </si>
  <si>
    <t>La Serena</t>
  </si>
  <si>
    <t>REGIÓN DE VALPARAÍSO</t>
  </si>
  <si>
    <t>La Calera</t>
  </si>
  <si>
    <t>La Cruz</t>
  </si>
  <si>
    <t>La Ligua</t>
  </si>
  <si>
    <t>Llay-Llay</t>
  </si>
  <si>
    <t>REGIÓN METROPOLITANA DE SANTIAGO I</t>
  </si>
  <si>
    <t>REGIÓN METROPOLITANA DE SANTIAGO II</t>
  </si>
  <si>
    <t>Estacion Central</t>
  </si>
  <si>
    <t>La Cisterna</t>
  </si>
  <si>
    <t>La Florida</t>
  </si>
  <si>
    <t>La Granja</t>
  </si>
  <si>
    <t>La Pintana</t>
  </si>
  <si>
    <t>La Reina</t>
  </si>
  <si>
    <t>San Pedro</t>
  </si>
  <si>
    <t>Til Til</t>
  </si>
  <si>
    <t>REGIÓN DEL LIBERTADOR GENERAL BERNARDO O'HIGGINS</t>
  </si>
  <si>
    <t>La Estrella</t>
  </si>
  <si>
    <t>Marchihue</t>
  </si>
  <si>
    <t>San Vicente</t>
  </si>
  <si>
    <t>REGIÓN DEL MAULE</t>
  </si>
  <si>
    <t>Hualañe</t>
  </si>
  <si>
    <t>REGIÓN DEL BIOBÍO</t>
  </si>
  <si>
    <t>Alto BioBío</t>
  </si>
  <si>
    <t>Los Angeles</t>
  </si>
  <si>
    <t>REGIÓN DE ÑUBLE</t>
  </si>
  <si>
    <t>Treguaco</t>
  </si>
  <si>
    <t>REGIÓN DE LA ARAUCANÍA</t>
  </si>
  <si>
    <t>Saavedra</t>
  </si>
  <si>
    <t>REGIÓN DE LOS RÍOS</t>
  </si>
  <si>
    <t>La Unión</t>
  </si>
  <si>
    <t>REGIÓN DE LOS LAGOS</t>
  </si>
  <si>
    <t>Chaiten</t>
  </si>
  <si>
    <t>REGIÓN DE AYSÉN DEL GENERAL CARLOS IBÁÑEZ DEL CAMPO</t>
  </si>
  <si>
    <t>Aisén</t>
  </si>
  <si>
    <t>OHiggins</t>
  </si>
  <si>
    <t>REGIÓN DE MAGALLANES Y ANTÁRTICA CHILENA</t>
  </si>
  <si>
    <t>Cabo de Hornos</t>
  </si>
  <si>
    <t>Natales</t>
  </si>
  <si>
    <t>FIGEM 2023 ($)</t>
  </si>
  <si>
    <t>MONTO 2023</t>
  </si>
  <si>
    <t xml:space="preserve"> MONTO $ </t>
  </si>
  <si>
    <t>INFORMACIÓN SINIM - Año 2022</t>
  </si>
  <si>
    <t>INFORMACIÓN DEUDA PREVISIONAL SP  - AÑO 2022</t>
  </si>
  <si>
    <t>INFORMACIÓN  CPLT -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</si>
</sst>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 #,##0.00_ ;_ * \-#,##0.00_ ;_ * &quot;-&quot;??_ ;_ @_ "/>
    <numFmt numFmtId="164" formatCode="_-* #,##0_-;\-* #,##0_-;_-* &quot;-&quot;_-;_-@_-"/>
    <numFmt numFmtId="165" formatCode="_-* #,##0.00_-;\-* #,##0.00_-;_-* &quot;-&quot;??_-;_-@_-"/>
    <numFmt numFmtId="166" formatCode="_-* #,##0_-;\-* #,##0_-;_-* &quot;-&quot;??_-;_-@_-"/>
    <numFmt numFmtId="167" formatCode="_-* #,##0.0000_-;\-* #,##0.0000_-;_-* &quot;-&quot;??_-;_-@_-"/>
    <numFmt numFmtId="168" formatCode="_-* #,##0.00000_-;\-* #,##0.00000_-;_-* &quot;-&quot;??_-;_-@_-"/>
    <numFmt numFmtId="169" formatCode="_-* #,##0.000000_-;\-* #,##0.000000_-;_-* &quot;-&quot;??_-;_-@_-"/>
    <numFmt numFmtId="170" formatCode="_-* #,##0.000000000_-;\-* #,##0.000000000_-;_-* &quot;-&quot;??_-;_-@_-"/>
    <numFmt numFmtId="171" formatCode="_-* #,##0.0000_-;\-* #,##0.0000_-;_-* &quot;-&quot;????_-;_-@_-"/>
    <numFmt numFmtId="172" formatCode="&quot;$&quot;\ #,##0"/>
    <numFmt numFmtId="173" formatCode="_-* #,##0.00_-;\-* #,##0.00_-;_-* &quot;-&quot;_-;_-@_-"/>
    <numFmt numFmtId="175" formatCode="_-* #,##0.0000_-;\-* #,##0.0000_-;_-* &quot;-&quot;_-;_-@_-"/>
    <numFmt numFmtId="176" formatCode="_ * #,##0.0000_ ;_ * \-#,##0.0000_ ;_ * &quot;-&quot;????_ ;_ @_ "/>
  </numFmts>
  <fonts count="45" x14ac:knownFonts="1">
    <font>
      <sz val="11"/>
      <color theme="1"/>
      <name val="Calibri"/>
      <family val="2"/>
      <scheme val="minor"/>
    </font>
    <font>
      <sz val="11"/>
      <color indexed="8"/>
      <name val="Calibri"/>
      <family val="2"/>
    </font>
    <font>
      <sz val="10"/>
      <name val="Arial"/>
      <family val="2"/>
    </font>
    <font>
      <sz val="11"/>
      <color indexed="8"/>
      <name val="Calibri"/>
      <family val="2"/>
    </font>
    <font>
      <sz val="10"/>
      <color indexed="8"/>
      <name val="Arial"/>
      <family val="2"/>
    </font>
    <font>
      <sz val="8"/>
      <name val="Calibri"/>
      <family val="2"/>
    </font>
    <font>
      <b/>
      <sz val="11"/>
      <color indexed="81"/>
      <name val="Tahoma"/>
      <family val="2"/>
    </font>
    <font>
      <b/>
      <sz val="10"/>
      <color indexed="8"/>
      <name val="Arial"/>
      <family val="2"/>
    </font>
    <font>
      <sz val="11"/>
      <color indexed="53"/>
      <name val="Calibri"/>
      <family val="2"/>
    </font>
    <font>
      <b/>
      <sz val="11"/>
      <color indexed="53"/>
      <name val="Calibri"/>
      <family val="2"/>
    </font>
    <font>
      <sz val="10"/>
      <color indexed="8"/>
      <name val="Calibri"/>
      <family val="2"/>
    </font>
    <font>
      <u/>
      <sz val="10"/>
      <color indexed="8"/>
      <name val="Calibri"/>
      <family val="2"/>
    </font>
    <font>
      <sz val="8"/>
      <color indexed="81"/>
      <name val="Tahoma"/>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3"/>
      <color theme="3"/>
      <name val="Calibri"/>
      <family val="2"/>
      <scheme val="minor"/>
    </font>
    <font>
      <b/>
      <sz val="18"/>
      <color theme="3"/>
      <name val="Calibri Light"/>
      <family val="2"/>
      <scheme val="major"/>
    </font>
    <font>
      <b/>
      <sz val="11"/>
      <color theme="1"/>
      <name val="Calibri"/>
      <family val="2"/>
      <scheme val="minor"/>
    </font>
    <font>
      <sz val="11"/>
      <name val="Calibri"/>
      <family val="2"/>
      <scheme val="minor"/>
    </font>
    <font>
      <b/>
      <sz val="11"/>
      <name val="Calibri"/>
      <family val="2"/>
      <scheme val="minor"/>
    </font>
    <font>
      <sz val="11"/>
      <color indexed="8"/>
      <name val="Calibri"/>
      <family val="2"/>
      <scheme val="minor"/>
    </font>
    <font>
      <sz val="10"/>
      <name val="Calibri"/>
      <family val="2"/>
      <scheme val="minor"/>
    </font>
    <font>
      <b/>
      <sz val="10"/>
      <color indexed="8"/>
      <name val="Calibri"/>
      <family val="2"/>
      <scheme val="minor"/>
    </font>
    <font>
      <sz val="10"/>
      <color indexed="8"/>
      <name val="Calibri"/>
      <family val="2"/>
      <scheme val="minor"/>
    </font>
    <font>
      <b/>
      <sz val="11"/>
      <color indexed="8"/>
      <name val="Calibri"/>
      <family val="2"/>
      <scheme val="minor"/>
    </font>
    <font>
      <b/>
      <sz val="10"/>
      <color theme="1"/>
      <name val="Calibri"/>
      <family val="2"/>
      <scheme val="minor"/>
    </font>
    <font>
      <b/>
      <sz val="12"/>
      <color theme="1"/>
      <name val="Calibri"/>
      <family val="2"/>
      <scheme val="minor"/>
    </font>
    <font>
      <b/>
      <sz val="10"/>
      <name val="Calibri"/>
      <family val="2"/>
      <scheme val="minor"/>
    </font>
    <font>
      <b/>
      <sz val="14"/>
      <name val="Calibri"/>
      <family val="2"/>
      <scheme val="minor"/>
    </font>
    <font>
      <sz val="10"/>
      <color rgb="FFFFFFFF"/>
      <name val="Calibri"/>
      <family val="2"/>
    </font>
    <font>
      <sz val="10"/>
      <color theme="1"/>
      <name val="Calibri"/>
      <family val="2"/>
    </font>
    <font>
      <b/>
      <u/>
      <sz val="10"/>
      <color theme="1"/>
      <name val="Calibri"/>
      <family val="2"/>
      <scheme val="minor"/>
    </font>
    <font>
      <sz val="10"/>
      <color theme="1"/>
      <name val="Calibri"/>
      <family val="2"/>
      <scheme val="minor"/>
    </font>
    <font>
      <u/>
      <sz val="10"/>
      <color theme="1"/>
      <name val="Calibri"/>
      <family val="2"/>
      <scheme val="minor"/>
    </font>
    <font>
      <b/>
      <sz val="11"/>
      <color rgb="FF0000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2"/>
        <bgColor indexed="64"/>
      </patternFill>
    </fill>
    <fill>
      <patternFill patternType="solid">
        <fgColor theme="9" tint="-0.249977111117893"/>
        <bgColor indexed="64"/>
      </patternFill>
    </fill>
    <fill>
      <patternFill patternType="solid">
        <fgColor theme="2" tint="-0.249977111117893"/>
        <bgColor indexed="64"/>
      </patternFill>
    </fill>
    <fill>
      <patternFill patternType="solid">
        <fgColor rgb="FF92D05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4F81BD"/>
        <bgColor indexed="64"/>
      </patternFill>
    </fill>
    <fill>
      <patternFill patternType="solid">
        <fgColor theme="4" tint="0.79998168889431442"/>
        <bgColor indexed="64"/>
      </patternFill>
    </fill>
    <fill>
      <patternFill patternType="solid">
        <fgColor rgb="FFDCE6F1"/>
        <bgColor indexed="64"/>
      </patternFill>
    </fill>
    <fill>
      <patternFill patternType="solid">
        <fgColor theme="0"/>
        <bgColor indexed="64"/>
      </patternFill>
    </fill>
    <fill>
      <patternFill patternType="solid">
        <fgColor theme="5"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8">
    <xf numFmtId="0" fontId="0"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5" fillId="22" borderId="11" applyNumberFormat="0" applyAlignment="0" applyProtection="0"/>
    <xf numFmtId="0" fontId="16" fillId="23" borderId="12" applyNumberFormat="0" applyAlignment="0" applyProtection="0"/>
    <xf numFmtId="0" fontId="17" fillId="0" borderId="13" applyNumberFormat="0" applyFill="0" applyAlignment="0" applyProtection="0"/>
    <xf numFmtId="0" fontId="18" fillId="0" borderId="0" applyNumberFormat="0" applyFill="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9" fillId="30" borderId="11" applyNumberFormat="0" applyAlignment="0" applyProtection="0"/>
    <xf numFmtId="0" fontId="20" fillId="31" borderId="0" applyNumberFormat="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21" fillId="32" borderId="0" applyNumberFormat="0" applyBorder="0" applyAlignment="0" applyProtection="0"/>
    <xf numFmtId="0" fontId="2" fillId="0" borderId="0"/>
    <xf numFmtId="0" fontId="2" fillId="0" borderId="0"/>
    <xf numFmtId="0" fontId="13" fillId="33" borderId="14" applyNumberFormat="0" applyFont="0" applyAlignment="0" applyProtection="0"/>
    <xf numFmtId="9" fontId="3" fillId="0" borderId="0" applyFont="0" applyFill="0" applyBorder="0" applyAlignment="0" applyProtection="0"/>
    <xf numFmtId="9" fontId="1" fillId="0" borderId="0" applyFont="0" applyFill="0" applyBorder="0" applyAlignment="0" applyProtection="0"/>
    <xf numFmtId="0" fontId="22" fillId="22" borderId="15"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6" applyNumberFormat="0" applyFill="0" applyAlignment="0" applyProtection="0"/>
    <xf numFmtId="0" fontId="18" fillId="0" borderId="17" applyNumberFormat="0" applyFill="0" applyAlignment="0" applyProtection="0"/>
    <xf numFmtId="0" fontId="26" fillId="0" borderId="0" applyNumberFormat="0" applyFill="0" applyBorder="0" applyAlignment="0" applyProtection="0"/>
    <xf numFmtId="0" fontId="27" fillId="0" borderId="18" applyNumberFormat="0" applyFill="0" applyAlignment="0" applyProtection="0"/>
  </cellStyleXfs>
  <cellXfs count="242">
    <xf numFmtId="0" fontId="0" fillId="0" borderId="0" xfId="0"/>
    <xf numFmtId="0" fontId="0" fillId="0" borderId="0" xfId="0" applyFill="1" applyBorder="1" applyAlignment="1">
      <alignment horizontal="center"/>
    </xf>
    <xf numFmtId="0" fontId="0" fillId="0" borderId="0" xfId="0" applyBorder="1"/>
    <xf numFmtId="0" fontId="0" fillId="0" borderId="0" xfId="0" applyAlignment="1">
      <alignment horizontal="center"/>
    </xf>
    <xf numFmtId="0" fontId="2" fillId="0" borderId="0" xfId="0" applyFont="1" applyAlignment="1">
      <alignment horizontal="center"/>
    </xf>
    <xf numFmtId="0" fontId="2" fillId="0" borderId="0" xfId="0" applyFont="1"/>
    <xf numFmtId="167" fontId="3" fillId="0" borderId="0" xfId="31" applyNumberFormat="1" applyFont="1"/>
    <xf numFmtId="0" fontId="0" fillId="0" borderId="0" xfId="0" applyAlignment="1">
      <alignment wrapText="1"/>
    </xf>
    <xf numFmtId="0" fontId="0" fillId="0" borderId="1" xfId="0" applyBorder="1"/>
    <xf numFmtId="165" fontId="1" fillId="0" borderId="0" xfId="31" applyFont="1" applyAlignment="1">
      <alignment horizontal="center" vertical="center" wrapText="1"/>
    </xf>
    <xf numFmtId="168" fontId="13" fillId="0" borderId="0" xfId="31" applyNumberFormat="1" applyFont="1"/>
    <xf numFmtId="166" fontId="13" fillId="0" borderId="0" xfId="31" applyNumberFormat="1" applyFont="1" applyFill="1"/>
    <xf numFmtId="0" fontId="27" fillId="0" borderId="1" xfId="0" applyFont="1" applyBorder="1" applyAlignment="1">
      <alignment horizontal="center" vertical="center" wrapText="1"/>
    </xf>
    <xf numFmtId="167" fontId="13" fillId="0" borderId="0" xfId="31" applyNumberFormat="1" applyFont="1"/>
    <xf numFmtId="0" fontId="27" fillId="0" borderId="0" xfId="0" applyFont="1" applyFill="1" applyBorder="1" applyAlignment="1">
      <alignment horizontal="center"/>
    </xf>
    <xf numFmtId="0" fontId="28" fillId="0" borderId="0" xfId="0" applyFont="1" applyFill="1" applyBorder="1"/>
    <xf numFmtId="0" fontId="27" fillId="0" borderId="0" xfId="0" applyFont="1" applyFill="1" applyBorder="1"/>
    <xf numFmtId="0" fontId="27"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165" fontId="27" fillId="0" borderId="0" xfId="31" applyFont="1" applyFill="1" applyBorder="1" applyAlignment="1">
      <alignment vertical="center"/>
    </xf>
    <xf numFmtId="166" fontId="28" fillId="0" borderId="0" xfId="31" applyNumberFormat="1" applyFont="1" applyFill="1" applyBorder="1" applyAlignment="1">
      <alignment horizontal="center"/>
    </xf>
    <xf numFmtId="170" fontId="28" fillId="0" borderId="0" xfId="31" applyNumberFormat="1" applyFont="1" applyFill="1" applyBorder="1"/>
    <xf numFmtId="0" fontId="27" fillId="0" borderId="1" xfId="0" applyFont="1" applyBorder="1" applyAlignment="1">
      <alignment horizontal="center" vertical="center"/>
    </xf>
    <xf numFmtId="165" fontId="27" fillId="0" borderId="1" xfId="31" applyNumberFormat="1" applyFont="1" applyBorder="1" applyAlignment="1">
      <alignment horizontal="center" vertical="center" wrapText="1"/>
    </xf>
    <xf numFmtId="166" fontId="27" fillId="0" borderId="1" xfId="31" applyNumberFormat="1" applyFont="1" applyBorder="1" applyAlignment="1">
      <alignment horizontal="center" vertical="center" wrapText="1"/>
    </xf>
    <xf numFmtId="170" fontId="27" fillId="0" borderId="1" xfId="31" applyNumberFormat="1" applyFont="1" applyBorder="1" applyAlignment="1">
      <alignment horizontal="center" vertical="center" wrapText="1"/>
    </xf>
    <xf numFmtId="49" fontId="13" fillId="0" borderId="0" xfId="31" applyNumberFormat="1" applyFont="1" applyFill="1"/>
    <xf numFmtId="167" fontId="4" fillId="0" borderId="0" xfId="31" applyNumberFormat="1" applyFont="1"/>
    <xf numFmtId="167" fontId="13" fillId="0" borderId="0" xfId="31" applyNumberFormat="1" applyFont="1"/>
    <xf numFmtId="0" fontId="28" fillId="0" borderId="0" xfId="0" applyFont="1" applyAlignment="1">
      <alignment wrapText="1"/>
    </xf>
    <xf numFmtId="167" fontId="13" fillId="0" borderId="2" xfId="31" applyNumberFormat="1" applyFont="1" applyBorder="1" applyAlignment="1">
      <alignment horizontal="center" vertical="center" wrapText="1"/>
    </xf>
    <xf numFmtId="167" fontId="13" fillId="0" borderId="0" xfId="31" applyNumberFormat="1" applyFont="1" applyAlignment="1">
      <alignment wrapText="1"/>
    </xf>
    <xf numFmtId="0" fontId="27" fillId="0" borderId="3" xfId="0" applyFont="1" applyBorder="1" applyAlignment="1">
      <alignment horizontal="center" vertical="center" wrapText="1"/>
    </xf>
    <xf numFmtId="166" fontId="27" fillId="0" borderId="0" xfId="31" applyNumberFormat="1" applyFont="1" applyBorder="1" applyAlignment="1">
      <alignment horizontal="center" vertical="center" wrapText="1"/>
    </xf>
    <xf numFmtId="0" fontId="0" fillId="0" borderId="0" xfId="0" applyFont="1"/>
    <xf numFmtId="167" fontId="28" fillId="0" borderId="0" xfId="31" applyNumberFormat="1" applyFont="1" applyAlignment="1">
      <alignment horizontal="center" vertical="center" wrapText="1"/>
    </xf>
    <xf numFmtId="9" fontId="28" fillId="0" borderId="0" xfId="31" applyNumberFormat="1" applyFont="1" applyFill="1" applyBorder="1" applyAlignment="1">
      <alignment horizontal="center" vertical="center"/>
    </xf>
    <xf numFmtId="166" fontId="28" fillId="0" borderId="0" xfId="31" applyNumberFormat="1" applyFont="1" applyFill="1" applyBorder="1" applyAlignment="1">
      <alignment horizontal="center" vertical="center"/>
    </xf>
    <xf numFmtId="0" fontId="27" fillId="0" borderId="1" xfId="0" applyFont="1" applyFill="1" applyBorder="1" applyAlignment="1">
      <alignment horizontal="center" vertical="center" wrapText="1"/>
    </xf>
    <xf numFmtId="172" fontId="28" fillId="0" borderId="0" xfId="31" applyNumberFormat="1" applyFont="1" applyFill="1" applyBorder="1" applyAlignment="1">
      <alignment horizontal="center"/>
    </xf>
    <xf numFmtId="0" fontId="0" fillId="0" borderId="0" xfId="0"/>
    <xf numFmtId="167" fontId="27" fillId="0" borderId="0" xfId="31" applyNumberFormat="1" applyFont="1" applyFill="1" applyBorder="1" applyAlignment="1">
      <alignment horizontal="center" vertical="center"/>
    </xf>
    <xf numFmtId="167" fontId="29" fillId="0" borderId="0" xfId="31" applyNumberFormat="1" applyFont="1" applyFill="1" applyBorder="1" applyAlignment="1">
      <alignment horizontal="center"/>
    </xf>
    <xf numFmtId="167" fontId="28" fillId="0" borderId="0" xfId="31" applyNumberFormat="1" applyFont="1" applyFill="1" applyBorder="1"/>
    <xf numFmtId="167" fontId="29" fillId="0" borderId="0" xfId="31" applyNumberFormat="1" applyFont="1" applyFill="1" applyBorder="1" applyAlignment="1">
      <alignment horizontal="center" vertical="center"/>
    </xf>
    <xf numFmtId="166" fontId="13" fillId="0" borderId="0" xfId="31" applyNumberFormat="1" applyFont="1" applyAlignment="1">
      <alignment wrapText="1"/>
    </xf>
    <xf numFmtId="166" fontId="13" fillId="0" borderId="0" xfId="31" applyNumberFormat="1" applyFont="1"/>
    <xf numFmtId="0" fontId="0" fillId="0" borderId="0" xfId="0" applyFont="1" applyAlignment="1">
      <alignment wrapText="1"/>
    </xf>
    <xf numFmtId="166" fontId="13" fillId="0" borderId="0" xfId="31" applyNumberFormat="1" applyFont="1" applyFill="1" applyAlignment="1">
      <alignment horizontal="center" vertical="center"/>
    </xf>
    <xf numFmtId="0" fontId="0" fillId="0" borderId="0" xfId="0" applyFont="1" applyAlignment="1">
      <alignment horizontal="center"/>
    </xf>
    <xf numFmtId="165" fontId="13" fillId="0" borderId="0" xfId="31" applyNumberFormat="1" applyFont="1"/>
    <xf numFmtId="165" fontId="13" fillId="0" borderId="0" xfId="31" applyFont="1"/>
    <xf numFmtId="165" fontId="13" fillId="0" borderId="0" xfId="31" applyFont="1" applyFill="1" applyBorder="1"/>
    <xf numFmtId="0" fontId="0" fillId="0" borderId="0" xfId="0" applyFont="1" applyFill="1" applyBorder="1"/>
    <xf numFmtId="166" fontId="13" fillId="0" borderId="0" xfId="31" applyNumberFormat="1" applyFont="1" applyFill="1" applyBorder="1" applyAlignment="1">
      <alignment horizontal="center" vertical="center"/>
    </xf>
    <xf numFmtId="166" fontId="13" fillId="0" borderId="0" xfId="31" applyNumberFormat="1" applyFont="1" applyFill="1" applyBorder="1" applyAlignment="1">
      <alignment horizontal="center"/>
    </xf>
    <xf numFmtId="170" fontId="13" fillId="0" borderId="0" xfId="31" applyNumberFormat="1" applyFont="1" applyFill="1" applyBorder="1"/>
    <xf numFmtId="167" fontId="13" fillId="0" borderId="0" xfId="31" applyNumberFormat="1" applyFont="1" applyFill="1" applyBorder="1"/>
    <xf numFmtId="9" fontId="13" fillId="0" borderId="1" xfId="31" applyNumberFormat="1" applyFont="1" applyBorder="1" applyAlignment="1">
      <alignment horizontal="center"/>
    </xf>
    <xf numFmtId="0" fontId="0" fillId="0" borderId="0" xfId="0" applyFont="1" applyFill="1" applyBorder="1" applyAlignment="1"/>
    <xf numFmtId="0" fontId="0" fillId="0" borderId="0" xfId="0" applyFont="1" applyAlignment="1">
      <alignment horizontal="center" vertical="center"/>
    </xf>
    <xf numFmtId="0" fontId="29" fillId="0" borderId="1" xfId="0" applyFont="1" applyFill="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xf>
    <xf numFmtId="166" fontId="13" fillId="0" borderId="0" xfId="31" applyNumberFormat="1" applyFont="1" applyBorder="1" applyAlignment="1">
      <alignment vertical="center"/>
    </xf>
    <xf numFmtId="165" fontId="13" fillId="0" borderId="0" xfId="31" applyFont="1" applyAlignment="1">
      <alignment vertical="center"/>
    </xf>
    <xf numFmtId="0" fontId="29"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9" fontId="13" fillId="0" borderId="0" xfId="39" applyFont="1" applyFill="1" applyBorder="1" applyAlignment="1">
      <alignment horizontal="center" vertical="center"/>
    </xf>
    <xf numFmtId="166" fontId="13" fillId="0" borderId="0" xfId="31" applyNumberFormat="1" applyFont="1" applyFill="1" applyBorder="1" applyAlignment="1">
      <alignment vertical="center"/>
    </xf>
    <xf numFmtId="167" fontId="13" fillId="0" borderId="0" xfId="31" applyNumberFormat="1" applyFont="1" applyFill="1" applyBorder="1" applyAlignment="1">
      <alignment vertical="center"/>
    </xf>
    <xf numFmtId="0" fontId="0" fillId="0" borderId="0" xfId="0" applyFont="1" applyAlignment="1">
      <alignment vertical="center"/>
    </xf>
    <xf numFmtId="166" fontId="13" fillId="0" borderId="0" xfId="31" applyNumberFormat="1" applyFont="1" applyAlignment="1">
      <alignment vertical="center"/>
    </xf>
    <xf numFmtId="0" fontId="0" fillId="0" borderId="0" xfId="0" applyFont="1" applyBorder="1"/>
    <xf numFmtId="9" fontId="13" fillId="0" borderId="0" xfId="39" applyFont="1" applyBorder="1" applyAlignment="1">
      <alignment horizontal="center"/>
    </xf>
    <xf numFmtId="10" fontId="13" fillId="0" borderId="0" xfId="39" applyNumberFormat="1" applyFont="1" applyBorder="1"/>
    <xf numFmtId="165" fontId="13" fillId="0" borderId="1" xfId="31" applyFont="1" applyBorder="1" applyAlignment="1">
      <alignment vertical="center"/>
    </xf>
    <xf numFmtId="0" fontId="0" fillId="0" borderId="0" xfId="0" quotePrefix="1" applyFont="1" applyBorder="1" applyAlignment="1">
      <alignment horizontal="center"/>
    </xf>
    <xf numFmtId="9" fontId="29" fillId="0" borderId="0" xfId="39" applyFont="1" applyFill="1" applyBorder="1" applyAlignment="1">
      <alignment horizontal="center"/>
    </xf>
    <xf numFmtId="9" fontId="27" fillId="0" borderId="0" xfId="39" applyFont="1" applyBorder="1" applyAlignment="1">
      <alignment horizontal="center"/>
    </xf>
    <xf numFmtId="171" fontId="0" fillId="0" borderId="0" xfId="0" applyNumberFormat="1" applyFont="1" applyBorder="1" applyAlignment="1">
      <alignment horizontal="center" vertical="center"/>
    </xf>
    <xf numFmtId="0" fontId="0" fillId="0" borderId="0" xfId="0" applyFont="1" applyBorder="1" applyAlignment="1">
      <alignment horizontal="center"/>
    </xf>
    <xf numFmtId="167" fontId="13" fillId="0" borderId="0" xfId="31" applyNumberFormat="1" applyFont="1"/>
    <xf numFmtId="166" fontId="13" fillId="0" borderId="0" xfId="31" applyNumberFormat="1" applyFont="1"/>
    <xf numFmtId="167" fontId="13" fillId="0" borderId="1" xfId="31" applyNumberFormat="1" applyFont="1" applyBorder="1"/>
    <xf numFmtId="166" fontId="13" fillId="0" borderId="1" xfId="31" applyNumberFormat="1" applyFont="1" applyBorder="1"/>
    <xf numFmtId="166" fontId="13" fillId="0" borderId="1" xfId="31" applyNumberFormat="1" applyFont="1" applyFill="1" applyBorder="1"/>
    <xf numFmtId="0" fontId="0" fillId="0" borderId="0" xfId="0" applyFont="1" applyBorder="1" applyAlignment="1">
      <alignment horizontal="center" vertical="center"/>
    </xf>
    <xf numFmtId="9" fontId="0" fillId="0" borderId="0" xfId="0" applyNumberFormat="1" applyFont="1" applyBorder="1" applyAlignment="1">
      <alignment horizontal="center"/>
    </xf>
    <xf numFmtId="166" fontId="0" fillId="0" borderId="0" xfId="0" applyNumberFormat="1" applyFont="1" applyBorder="1"/>
    <xf numFmtId="10" fontId="0" fillId="0" borderId="0" xfId="0" applyNumberFormat="1" applyFont="1" applyBorder="1"/>
    <xf numFmtId="166" fontId="13" fillId="0" borderId="0" xfId="31" applyNumberFormat="1" applyFont="1" applyAlignment="1">
      <alignment horizontal="center" vertical="center"/>
    </xf>
    <xf numFmtId="9" fontId="13" fillId="0" borderId="0" xfId="39" applyFont="1" applyAlignment="1">
      <alignment horizontal="center"/>
    </xf>
    <xf numFmtId="170" fontId="13" fillId="0" borderId="0" xfId="31" applyNumberFormat="1" applyFont="1"/>
    <xf numFmtId="166" fontId="0" fillId="0" borderId="0" xfId="0" applyNumberFormat="1" applyFont="1" applyFill="1" applyBorder="1"/>
    <xf numFmtId="166" fontId="13" fillId="0" borderId="0" xfId="31" applyNumberFormat="1" applyFont="1" applyAlignment="1">
      <alignment horizontal="center" vertical="center" wrapText="1"/>
    </xf>
    <xf numFmtId="166" fontId="13" fillId="0" borderId="0" xfId="31" applyNumberFormat="1" applyFont="1" applyAlignment="1">
      <alignment horizontal="center"/>
    </xf>
    <xf numFmtId="10" fontId="13" fillId="0" borderId="0" xfId="39" applyNumberFormat="1" applyFont="1"/>
    <xf numFmtId="166" fontId="0" fillId="0" borderId="0" xfId="0" applyNumberFormat="1" applyFont="1"/>
    <xf numFmtId="0" fontId="0" fillId="0" borderId="4" xfId="0" applyFont="1" applyBorder="1"/>
    <xf numFmtId="0" fontId="0" fillId="0" borderId="4" xfId="0" applyFont="1" applyBorder="1" applyAlignment="1">
      <alignment horizontal="center"/>
    </xf>
    <xf numFmtId="167" fontId="13" fillId="0" borderId="0" xfId="31" applyNumberFormat="1" applyFont="1" applyBorder="1"/>
    <xf numFmtId="0" fontId="27" fillId="0" borderId="0" xfId="0" applyFont="1"/>
    <xf numFmtId="9" fontId="27" fillId="0" borderId="0" xfId="39" applyFont="1" applyFill="1" applyBorder="1" applyAlignment="1">
      <alignment horizontal="center" vertical="center"/>
    </xf>
    <xf numFmtId="9" fontId="13" fillId="0" borderId="1" xfId="39" applyFont="1" applyBorder="1" applyAlignment="1">
      <alignment horizontal="center"/>
    </xf>
    <xf numFmtId="0" fontId="0" fillId="0" borderId="0" xfId="0" applyFont="1"/>
    <xf numFmtId="166" fontId="30" fillId="0" borderId="0" xfId="31" applyNumberFormat="1" applyFont="1"/>
    <xf numFmtId="0" fontId="0" fillId="0" borderId="0" xfId="0" applyFont="1" applyAlignment="1">
      <alignment horizontal="center" vertical="center" wrapText="1"/>
    </xf>
    <xf numFmtId="166" fontId="0" fillId="0" borderId="0" xfId="0" applyNumberFormat="1" applyFont="1" applyAlignment="1">
      <alignment horizontal="center" vertical="center" wrapText="1"/>
    </xf>
    <xf numFmtId="167" fontId="13" fillId="0" borderId="0" xfId="31" applyNumberFormat="1" applyFont="1" applyAlignment="1">
      <alignment horizontal="center" vertical="center" wrapText="1"/>
    </xf>
    <xf numFmtId="167" fontId="29" fillId="0" borderId="0" xfId="31" applyNumberFormat="1" applyFont="1" applyAlignment="1">
      <alignment horizontal="left" vertical="top" wrapText="1"/>
    </xf>
    <xf numFmtId="166" fontId="28" fillId="2" borderId="0" xfId="31" applyNumberFormat="1" applyFont="1" applyFill="1" applyBorder="1" applyAlignment="1">
      <alignment horizontal="center" vertical="center" wrapText="1"/>
    </xf>
    <xf numFmtId="167" fontId="28" fillId="2" borderId="0" xfId="31" applyNumberFormat="1" applyFont="1" applyFill="1" applyBorder="1" applyAlignment="1">
      <alignment horizontal="center" vertical="center" wrapText="1"/>
    </xf>
    <xf numFmtId="167" fontId="28" fillId="3" borderId="0" xfId="31" applyNumberFormat="1" applyFont="1" applyFill="1" applyBorder="1" applyAlignment="1">
      <alignment horizontal="center" vertical="center" wrapText="1"/>
    </xf>
    <xf numFmtId="0" fontId="28" fillId="0" borderId="0" xfId="0" applyFont="1" applyBorder="1" applyAlignment="1">
      <alignment horizontal="left" vertical="center" wrapText="1"/>
    </xf>
    <xf numFmtId="166" fontId="28" fillId="0" borderId="0" xfId="31" applyNumberFormat="1" applyFont="1" applyBorder="1"/>
    <xf numFmtId="167" fontId="28" fillId="0" borderId="0" xfId="31" applyNumberFormat="1" applyFont="1" applyBorder="1"/>
    <xf numFmtId="49" fontId="31" fillId="2" borderId="0" xfId="31" applyNumberFormat="1" applyFont="1" applyFill="1" applyBorder="1" applyAlignment="1">
      <alignment horizontal="center" vertical="center" wrapText="1"/>
    </xf>
    <xf numFmtId="167" fontId="32" fillId="3" borderId="0" xfId="31" applyNumberFormat="1" applyFont="1" applyFill="1" applyBorder="1" applyAlignment="1">
      <alignment horizontal="center" vertical="center"/>
    </xf>
    <xf numFmtId="0" fontId="31" fillId="0" borderId="0" xfId="0" applyFont="1" applyFill="1" applyBorder="1" applyAlignment="1">
      <alignment horizontal="center" vertical="center"/>
    </xf>
    <xf numFmtId="167" fontId="33" fillId="0" borderId="0" xfId="31" applyNumberFormat="1" applyFont="1" applyBorder="1"/>
    <xf numFmtId="0" fontId="0" fillId="34" borderId="0" xfId="0" applyFont="1" applyFill="1" applyBorder="1" applyAlignment="1">
      <alignment horizontal="center" vertical="center" wrapText="1"/>
    </xf>
    <xf numFmtId="0" fontId="28" fillId="34"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166" fontId="29" fillId="0" borderId="0" xfId="0" applyNumberFormat="1" applyFont="1" applyFill="1" applyBorder="1" applyAlignment="1">
      <alignment horizontal="center" vertical="center" wrapText="1"/>
    </xf>
    <xf numFmtId="49" fontId="28" fillId="2" borderId="0" xfId="31" applyNumberFormat="1" applyFont="1" applyFill="1" applyBorder="1" applyAlignment="1">
      <alignment horizontal="center" vertical="center" wrapText="1"/>
    </xf>
    <xf numFmtId="167" fontId="2" fillId="3" borderId="0" xfId="31" applyNumberFormat="1" applyFont="1" applyFill="1" applyBorder="1" applyAlignment="1">
      <alignment horizontal="center" vertical="center" wrapText="1"/>
    </xf>
    <xf numFmtId="167" fontId="13" fillId="34" borderId="0" xfId="31" quotePrefix="1" applyNumberFormat="1" applyFont="1" applyFill="1" applyBorder="1" applyAlignment="1">
      <alignment vertical="center" wrapText="1"/>
    </xf>
    <xf numFmtId="0" fontId="23" fillId="0" borderId="0" xfId="0" applyFont="1" applyFill="1"/>
    <xf numFmtId="167" fontId="7" fillId="0" borderId="0" xfId="31" applyNumberFormat="1" applyFont="1" applyFill="1" applyBorder="1" applyAlignment="1">
      <alignment horizontal="center" vertical="center" wrapText="1"/>
    </xf>
    <xf numFmtId="168" fontId="13" fillId="0" borderId="0" xfId="31" applyNumberFormat="1" applyFont="1" applyFill="1"/>
    <xf numFmtId="0" fontId="23" fillId="0" borderId="0" xfId="0" applyFont="1" applyFill="1" applyBorder="1"/>
    <xf numFmtId="166" fontId="23" fillId="0" borderId="0" xfId="31" applyNumberFormat="1" applyFont="1" applyFill="1" applyBorder="1"/>
    <xf numFmtId="167" fontId="23" fillId="0" borderId="0" xfId="31" applyNumberFormat="1" applyFont="1" applyFill="1" applyBorder="1"/>
    <xf numFmtId="0" fontId="0" fillId="0" borderId="0" xfId="0" applyFont="1" applyFill="1" applyAlignment="1">
      <alignment horizontal="center" vertical="center" wrapText="1"/>
    </xf>
    <xf numFmtId="166" fontId="13" fillId="0" borderId="0" xfId="31" applyNumberFormat="1" applyFont="1" applyFill="1" applyBorder="1"/>
    <xf numFmtId="167" fontId="34" fillId="3" borderId="0" xfId="31" applyNumberFormat="1" applyFont="1" applyFill="1" applyBorder="1" applyAlignment="1">
      <alignment horizontal="center" vertical="center" wrapText="1"/>
    </xf>
    <xf numFmtId="49" fontId="28" fillId="0" borderId="0" xfId="31" applyNumberFormat="1" applyFont="1" applyFill="1"/>
    <xf numFmtId="49" fontId="28" fillId="36" borderId="0" xfId="31" applyNumberFormat="1" applyFont="1" applyFill="1" applyBorder="1" applyAlignment="1">
      <alignment horizontal="center" vertical="center" wrapText="1"/>
    </xf>
    <xf numFmtId="166" fontId="28" fillId="36" borderId="0" xfId="31" applyNumberFormat="1" applyFont="1" applyFill="1" applyBorder="1" applyAlignment="1">
      <alignment horizontal="center" vertical="center" wrapText="1"/>
    </xf>
    <xf numFmtId="165" fontId="34" fillId="36" borderId="0" xfId="31" applyFont="1" applyFill="1" applyBorder="1" applyAlignment="1">
      <alignment horizontal="center" vertical="center" wrapText="1"/>
    </xf>
    <xf numFmtId="166" fontId="28" fillId="0" borderId="0" xfId="31" applyNumberFormat="1" applyFont="1" applyFill="1" applyBorder="1" applyAlignment="1">
      <alignment vertical="center"/>
    </xf>
    <xf numFmtId="166" fontId="13" fillId="0" borderId="0" xfId="31" applyNumberFormat="1" applyFont="1" applyFill="1" applyBorder="1"/>
    <xf numFmtId="167" fontId="13" fillId="0" borderId="0" xfId="31" applyNumberFormat="1" applyFont="1" applyBorder="1" applyAlignment="1">
      <alignment horizontal="center"/>
    </xf>
    <xf numFmtId="10" fontId="13" fillId="0" borderId="0" xfId="39" applyNumberFormat="1" applyFont="1"/>
    <xf numFmtId="167" fontId="13" fillId="0" borderId="0" xfId="31" applyNumberFormat="1" applyFont="1"/>
    <xf numFmtId="0" fontId="0" fillId="37" borderId="0" xfId="0" applyFont="1" applyFill="1"/>
    <xf numFmtId="167" fontId="13" fillId="37" borderId="0" xfId="31" applyNumberFormat="1" applyFont="1" applyFill="1"/>
    <xf numFmtId="164" fontId="13" fillId="0" borderId="0" xfId="32" applyFont="1" applyBorder="1"/>
    <xf numFmtId="173" fontId="13" fillId="0" borderId="0" xfId="32" applyNumberFormat="1" applyFont="1" applyBorder="1"/>
    <xf numFmtId="3" fontId="0" fillId="0" borderId="0" xfId="0" applyNumberFormat="1" applyBorder="1"/>
    <xf numFmtId="164" fontId="28" fillId="0" borderId="0" xfId="32" applyFont="1" applyFill="1" applyBorder="1" applyAlignment="1">
      <alignment horizontal="center" vertical="center"/>
    </xf>
    <xf numFmtId="167" fontId="13" fillId="0" borderId="5" xfId="31" applyNumberFormat="1" applyFont="1" applyBorder="1" applyAlignment="1">
      <alignment horizontal="center" vertical="center"/>
    </xf>
    <xf numFmtId="166" fontId="0" fillId="38" borderId="0" xfId="0" applyNumberFormat="1" applyFont="1" applyFill="1"/>
    <xf numFmtId="3" fontId="29" fillId="0" borderId="0" xfId="0" applyNumberFormat="1" applyFont="1" applyFill="1" applyBorder="1" applyAlignment="1">
      <alignment horizontal="center" vertical="center"/>
    </xf>
    <xf numFmtId="0" fontId="0" fillId="0" borderId="0" xfId="0" applyAlignment="1">
      <alignment horizontal="center" vertical="center"/>
    </xf>
    <xf numFmtId="0" fontId="35" fillId="0" borderId="6" xfId="0" applyFont="1" applyBorder="1" applyAlignment="1">
      <alignment vertical="center"/>
    </xf>
    <xf numFmtId="0" fontId="36" fillId="0" borderId="0" xfId="0" applyFont="1" applyAlignment="1">
      <alignment vertical="center"/>
    </xf>
    <xf numFmtId="0" fontId="37" fillId="39" borderId="1" xfId="0" applyFont="1" applyFill="1" applyBorder="1" applyAlignment="1">
      <alignment horizontal="center" vertical="center"/>
    </xf>
    <xf numFmtId="0" fontId="38" fillId="0" borderId="0" xfId="37" applyFont="1" applyAlignment="1">
      <alignment vertical="center" wrapText="1"/>
    </xf>
    <xf numFmtId="0" fontId="0" fillId="0" borderId="0" xfId="0" applyFill="1"/>
    <xf numFmtId="0" fontId="37" fillId="0" borderId="0" xfId="0" applyFont="1" applyFill="1" applyBorder="1" applyAlignment="1">
      <alignment horizontal="center" vertical="center"/>
    </xf>
    <xf numFmtId="0" fontId="39" fillId="40" borderId="7" xfId="0" applyFont="1" applyFill="1" applyBorder="1" applyAlignment="1">
      <alignment horizontal="center" vertical="center" wrapText="1"/>
    </xf>
    <xf numFmtId="0" fontId="39" fillId="40" borderId="1" xfId="36" applyFont="1" applyFill="1" applyBorder="1" applyAlignment="1">
      <alignment horizontal="center" vertical="center" wrapText="1"/>
    </xf>
    <xf numFmtId="0" fontId="37" fillId="41" borderId="1" xfId="0" applyFont="1" applyFill="1" applyBorder="1" applyAlignment="1">
      <alignment horizontal="center" vertical="center"/>
    </xf>
    <xf numFmtId="0" fontId="40" fillId="42" borderId="1" xfId="0" applyFont="1" applyFill="1" applyBorder="1" applyAlignment="1">
      <alignment horizontal="center" vertical="center"/>
    </xf>
    <xf numFmtId="0" fontId="37" fillId="41" borderId="1" xfId="0" applyFont="1" applyFill="1" applyBorder="1" applyAlignment="1">
      <alignment horizontal="left" vertical="center"/>
    </xf>
    <xf numFmtId="0" fontId="41" fillId="43" borderId="0" xfId="0" applyFont="1" applyFill="1" applyAlignment="1">
      <alignment horizontal="left" vertical="top"/>
    </xf>
    <xf numFmtId="0" fontId="0" fillId="0" borderId="8" xfId="0" applyFill="1" applyBorder="1"/>
    <xf numFmtId="0" fontId="0" fillId="0" borderId="0" xfId="0" applyFont="1" applyFill="1" applyBorder="1" applyProtection="1">
      <protection locked="0" hidden="1"/>
    </xf>
    <xf numFmtId="0" fontId="41" fillId="43" borderId="0" xfId="0" applyFont="1" applyFill="1" applyAlignment="1">
      <alignment horizontal="left" vertical="center"/>
    </xf>
    <xf numFmtId="0" fontId="0" fillId="0" borderId="0" xfId="0" applyFill="1" applyBorder="1" applyAlignment="1">
      <alignment vertical="center"/>
    </xf>
    <xf numFmtId="0" fontId="0" fillId="0" borderId="0" xfId="0" applyFont="1" applyFill="1" applyBorder="1" applyAlignment="1" applyProtection="1">
      <alignment vertical="center"/>
      <protection locked="0" hidden="1"/>
    </xf>
    <xf numFmtId="0" fontId="42" fillId="43" borderId="0" xfId="0" applyFont="1" applyFill="1" applyAlignment="1">
      <alignment vertical="center"/>
    </xf>
    <xf numFmtId="0" fontId="0" fillId="0" borderId="0" xfId="0" applyAlignment="1"/>
    <xf numFmtId="0" fontId="0" fillId="0" borderId="0" xfId="0" applyBorder="1" applyAlignment="1">
      <alignment horizontal="center" vertical="center"/>
    </xf>
    <xf numFmtId="176" fontId="0" fillId="0" borderId="0" xfId="0" applyNumberFormat="1" applyFont="1"/>
    <xf numFmtId="176" fontId="0" fillId="0" borderId="0" xfId="0" applyNumberFormat="1"/>
    <xf numFmtId="166" fontId="16" fillId="0" borderId="0" xfId="39" applyNumberFormat="1" applyFont="1" applyBorder="1" applyAlignment="1">
      <alignment horizontal="center"/>
    </xf>
    <xf numFmtId="167" fontId="13" fillId="0" borderId="0" xfId="31" applyNumberFormat="1" applyFont="1" applyFill="1" applyBorder="1" applyAlignment="1">
      <alignment horizontal="center"/>
    </xf>
    <xf numFmtId="0" fontId="0" fillId="0" borderId="0" xfId="0" applyFont="1" applyFill="1" applyBorder="1" applyAlignment="1">
      <alignment horizontal="center"/>
    </xf>
    <xf numFmtId="167" fontId="13" fillId="0" borderId="0" xfId="31" applyNumberFormat="1" applyFont="1" applyFill="1" applyBorder="1" applyAlignment="1">
      <alignment horizontal="center" vertical="center"/>
    </xf>
    <xf numFmtId="167" fontId="28" fillId="0" borderId="0" xfId="31" applyNumberFormat="1" applyFont="1" applyFill="1" applyBorder="1" applyAlignment="1">
      <alignment horizontal="center"/>
    </xf>
    <xf numFmtId="167" fontId="13" fillId="0" borderId="0" xfId="31" applyNumberFormat="1" applyFont="1" applyAlignment="1">
      <alignment horizontal="center"/>
    </xf>
    <xf numFmtId="10" fontId="13" fillId="0" borderId="0" xfId="39" applyNumberFormat="1" applyFont="1" applyAlignment="1">
      <alignment horizontal="center"/>
    </xf>
    <xf numFmtId="167" fontId="13" fillId="0" borderId="4" xfId="31" applyNumberFormat="1" applyFont="1" applyBorder="1"/>
    <xf numFmtId="166" fontId="13" fillId="0" borderId="4" xfId="31" applyNumberFormat="1" applyFont="1" applyBorder="1" applyAlignment="1">
      <alignment horizontal="center" vertical="center"/>
    </xf>
    <xf numFmtId="166" fontId="13" fillId="0" borderId="4" xfId="31" applyNumberFormat="1" applyFont="1" applyBorder="1" applyAlignment="1">
      <alignment horizontal="center"/>
    </xf>
    <xf numFmtId="10" fontId="13" fillId="0" borderId="4" xfId="39" applyNumberFormat="1" applyFont="1" applyBorder="1"/>
    <xf numFmtId="165" fontId="27" fillId="44" borderId="1" xfId="31" applyNumberFormat="1" applyFont="1" applyFill="1" applyBorder="1" applyAlignment="1">
      <alignment horizontal="center" vertical="center" wrapText="1"/>
    </xf>
    <xf numFmtId="164" fontId="13" fillId="0" borderId="0" xfId="32" applyFont="1"/>
    <xf numFmtId="164" fontId="13" fillId="0" borderId="0" xfId="32" applyFont="1" applyBorder="1"/>
    <xf numFmtId="166" fontId="28" fillId="0" borderId="0" xfId="33" applyNumberFormat="1" applyFont="1" applyBorder="1"/>
    <xf numFmtId="175" fontId="0" fillId="0" borderId="0" xfId="0" applyNumberFormat="1"/>
    <xf numFmtId="168" fontId="0" fillId="0" borderId="0" xfId="0" applyNumberFormat="1" applyFont="1"/>
    <xf numFmtId="1" fontId="0" fillId="0" borderId="0" xfId="0" applyNumberFormat="1" applyFont="1"/>
    <xf numFmtId="9" fontId="0" fillId="0" borderId="3" xfId="0" applyNumberFormat="1" applyFont="1" applyFill="1" applyBorder="1"/>
    <xf numFmtId="3" fontId="27" fillId="0" borderId="1" xfId="0" applyNumberFormat="1" applyFont="1" applyBorder="1"/>
    <xf numFmtId="0" fontId="0" fillId="0" borderId="0" xfId="0" applyFill="1" applyBorder="1"/>
    <xf numFmtId="164" fontId="0" fillId="0" borderId="0" xfId="0" applyNumberFormat="1" applyBorder="1"/>
    <xf numFmtId="49" fontId="27" fillId="37" borderId="0" xfId="31" applyNumberFormat="1" applyFont="1" applyFill="1" applyBorder="1" applyAlignment="1">
      <alignment horizontal="center"/>
    </xf>
    <xf numFmtId="164" fontId="0" fillId="0" borderId="0" xfId="32" applyFont="1"/>
    <xf numFmtId="3" fontId="37" fillId="41" borderId="1" xfId="0" applyNumberFormat="1" applyFont="1" applyFill="1" applyBorder="1"/>
    <xf numFmtId="3" fontId="37" fillId="0" borderId="1" xfId="0" applyNumberFormat="1" applyFont="1" applyBorder="1"/>
    <xf numFmtId="0" fontId="37" fillId="0" borderId="7" xfId="0" applyFont="1" applyBorder="1" applyAlignment="1">
      <alignment horizontal="center" vertical="center"/>
    </xf>
    <xf numFmtId="0" fontId="40" fillId="0" borderId="1" xfId="0" applyFont="1" applyBorder="1" applyAlignment="1">
      <alignment horizontal="center" vertical="center"/>
    </xf>
    <xf numFmtId="0" fontId="37" fillId="0" borderId="7" xfId="0" applyFont="1" applyBorder="1" applyAlignment="1">
      <alignment horizontal="left" vertical="center"/>
    </xf>
    <xf numFmtId="166" fontId="13" fillId="0" borderId="0" xfId="31" applyNumberFormat="1" applyFont="1" applyBorder="1" applyAlignment="1">
      <alignment horizontal="center" vertical="center"/>
    </xf>
    <xf numFmtId="166" fontId="13" fillId="0" borderId="0" xfId="31" applyNumberFormat="1" applyFont="1" applyBorder="1" applyAlignment="1">
      <alignment horizontal="center"/>
    </xf>
    <xf numFmtId="20" fontId="0" fillId="0" borderId="0" xfId="0" applyNumberFormat="1" applyFont="1"/>
    <xf numFmtId="166" fontId="27" fillId="0" borderId="3" xfId="0" applyNumberFormat="1" applyFont="1" applyFill="1" applyBorder="1" applyAlignment="1">
      <alignment horizontal="center" vertical="top"/>
    </xf>
    <xf numFmtId="43" fontId="0" fillId="0" borderId="0" xfId="0" applyNumberFormat="1"/>
    <xf numFmtId="20" fontId="0" fillId="0" borderId="0" xfId="0" applyNumberFormat="1" applyFont="1" applyAlignment="1">
      <alignment horizontal="center"/>
    </xf>
    <xf numFmtId="0" fontId="0" fillId="0" borderId="1" xfId="0" applyFont="1" applyBorder="1" applyAlignment="1">
      <alignment horizontal="centerContinuous"/>
    </xf>
    <xf numFmtId="164" fontId="0" fillId="0" borderId="1" xfId="32" applyFont="1" applyBorder="1"/>
    <xf numFmtId="0" fontId="27" fillId="0" borderId="1" xfId="0" applyFont="1" applyBorder="1" applyAlignment="1">
      <alignment horizontal="center"/>
    </xf>
    <xf numFmtId="164" fontId="27" fillId="0" borderId="1" xfId="32" applyFont="1" applyBorder="1"/>
    <xf numFmtId="0" fontId="44" fillId="0" borderId="1" xfId="0" applyFont="1" applyBorder="1" applyAlignment="1">
      <alignment horizontal="center" vertical="center"/>
    </xf>
    <xf numFmtId="0" fontId="27" fillId="0" borderId="1" xfId="0" applyFont="1" applyFill="1" applyBorder="1" applyAlignment="1">
      <alignment horizontal="center"/>
    </xf>
    <xf numFmtId="0" fontId="27" fillId="0" borderId="0" xfId="0" applyFont="1" applyBorder="1"/>
    <xf numFmtId="167" fontId="27" fillId="35" borderId="0" xfId="31" applyNumberFormat="1" applyFont="1" applyFill="1" applyBorder="1" applyAlignment="1">
      <alignment wrapText="1"/>
    </xf>
    <xf numFmtId="0" fontId="27" fillId="0" borderId="3" xfId="0" applyFont="1" applyBorder="1" applyAlignment="1">
      <alignment horizontal="center"/>
    </xf>
    <xf numFmtId="0" fontId="27" fillId="0" borderId="9" xfId="0" applyFont="1" applyBorder="1" applyAlignment="1">
      <alignment horizontal="center"/>
    </xf>
    <xf numFmtId="0" fontId="27" fillId="0" borderId="10" xfId="0" applyFont="1" applyBorder="1" applyAlignment="1">
      <alignment horizontal="center"/>
    </xf>
    <xf numFmtId="49" fontId="27" fillId="0" borderId="0" xfId="31" applyNumberFormat="1" applyFont="1" applyFill="1" applyBorder="1" applyAlignment="1">
      <alignment horizontal="center"/>
    </xf>
    <xf numFmtId="0" fontId="34" fillId="0" borderId="0" xfId="0" applyFont="1" applyBorder="1" applyAlignment="1">
      <alignment horizontal="center" wrapText="1"/>
    </xf>
    <xf numFmtId="0" fontId="27" fillId="0" borderId="0" xfId="0" applyFont="1" applyBorder="1" applyAlignment="1">
      <alignment horizontal="center"/>
    </xf>
    <xf numFmtId="0" fontId="27" fillId="0" borderId="0" xfId="0" applyFont="1" applyAlignment="1" applyProtection="1">
      <alignment horizontal="center" vertical="center"/>
      <protection hidden="1"/>
    </xf>
    <xf numFmtId="0" fontId="42" fillId="43" borderId="0" xfId="0" applyFont="1" applyFill="1" applyAlignment="1">
      <alignment horizontal="justify" vertical="center" wrapText="1"/>
    </xf>
    <xf numFmtId="0" fontId="43" fillId="43" borderId="0" xfId="0" applyFont="1" applyFill="1" applyAlignment="1">
      <alignment horizontal="justify" vertical="center" wrapText="1"/>
    </xf>
    <xf numFmtId="0" fontId="37" fillId="0" borderId="0" xfId="0" applyFont="1" applyFill="1" applyBorder="1" applyAlignment="1">
      <alignment horizontal="center"/>
    </xf>
    <xf numFmtId="0" fontId="36" fillId="0" borderId="0" xfId="0" applyFont="1" applyAlignment="1">
      <alignment horizontal="center" vertical="center"/>
    </xf>
    <xf numFmtId="0" fontId="42" fillId="39" borderId="3" xfId="0" applyFont="1" applyFill="1" applyBorder="1" applyAlignment="1">
      <alignment horizontal="left" vertical="center" wrapText="1"/>
    </xf>
    <xf numFmtId="0" fontId="42" fillId="39" borderId="9" xfId="0" applyFont="1" applyFill="1" applyBorder="1" applyAlignment="1">
      <alignment horizontal="left" vertical="center" wrapText="1"/>
    </xf>
    <xf numFmtId="0" fontId="42" fillId="39" borderId="10" xfId="0" applyFont="1" applyFill="1" applyBorder="1" applyAlignment="1">
      <alignment horizontal="left" vertical="center" wrapText="1"/>
    </xf>
    <xf numFmtId="0" fontId="38" fillId="0" borderId="0" xfId="37" applyFont="1" applyAlignment="1">
      <alignment horizontal="center" vertical="center" wrapText="1"/>
    </xf>
    <xf numFmtId="0" fontId="42" fillId="39" borderId="1" xfId="0" applyFont="1" applyFill="1" applyBorder="1" applyAlignment="1">
      <alignment horizontal="left" vertical="center" wrapText="1"/>
    </xf>
    <xf numFmtId="0" fontId="27" fillId="0" borderId="0" xfId="0" applyFont="1" applyAlignment="1">
      <alignment horizontal="center" vertical="center"/>
    </xf>
    <xf numFmtId="169" fontId="29" fillId="0" borderId="0" xfId="31" applyNumberFormat="1" applyFont="1" applyAlignment="1">
      <alignment horizontal="center" vertical="center" wrapText="1"/>
    </xf>
    <xf numFmtId="0" fontId="0" fillId="0" borderId="0" xfId="0" applyFont="1" applyBorder="1" applyAlignment="1">
      <alignment horizontal="center" wrapText="1"/>
    </xf>
  </cellXfs>
  <cellStyles count="48">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xfId="31" builtinId="3"/>
    <cellStyle name="Millares [0]" xfId="32" builtinId="6"/>
    <cellStyle name="Millares 2" xfId="33"/>
    <cellStyle name="Millares 3 2" xfId="34"/>
    <cellStyle name="Neutral" xfId="35" builtinId="28" customBuiltin="1"/>
    <cellStyle name="Normal" xfId="0" builtinId="0"/>
    <cellStyle name="Normal 2" xfId="36"/>
    <cellStyle name="Normal 3 2" xfId="37"/>
    <cellStyle name="Notas 2" xfId="38"/>
    <cellStyle name="Porcentaje" xfId="39" builtinId="5"/>
    <cellStyle name="Porcentaje 2" xfId="40"/>
    <cellStyle name="Salida" xfId="41" builtinId="21" customBuiltin="1"/>
    <cellStyle name="Texto de advertencia" xfId="42" builtinId="11" customBuiltin="1"/>
    <cellStyle name="Texto explicativo" xfId="43" builtinId="53" customBuiltin="1"/>
    <cellStyle name="Título 2" xfId="44" builtinId="17" customBuiltin="1"/>
    <cellStyle name="Título 3" xfId="45" builtinId="18" customBuiltin="1"/>
    <cellStyle name="Título 4" xfId="46"/>
    <cellStyle name="Total" xfId="4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518053</xdr:colOff>
      <xdr:row>0</xdr:row>
      <xdr:rowOff>152400</xdr:rowOff>
    </xdr:from>
    <xdr:to>
      <xdr:col>7</xdr:col>
      <xdr:colOff>1725870</xdr:colOff>
      <xdr:row>4</xdr:row>
      <xdr:rowOff>152400</xdr:rowOff>
    </xdr:to>
    <xdr:pic>
      <xdr:nvPicPr>
        <xdr:cNvPr id="2" name="2 Imagen" descr="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8453" y="152400"/>
          <a:ext cx="1207817"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Q380"/>
  <sheetViews>
    <sheetView showGridLines="0" tabSelected="1" zoomScale="85" zoomScaleNormal="85" workbookViewId="0"/>
  </sheetViews>
  <sheetFormatPr baseColWidth="10" defaultColWidth="0" defaultRowHeight="14.4" zeroHeight="1" x14ac:dyDescent="0.3"/>
  <cols>
    <col min="1" max="1" width="8.6640625" style="34" bestFit="1" customWidth="1"/>
    <col min="2" max="2" width="13" style="49" customWidth="1"/>
    <col min="3" max="3" width="28.6640625" style="34" bestFit="1" customWidth="1"/>
    <col min="4" max="4" width="17.88671875" style="49" customWidth="1"/>
    <col min="5" max="5" width="17.88671875" style="50" customWidth="1"/>
    <col min="6" max="8" width="17.88671875" style="51" customWidth="1"/>
    <col min="9" max="11" width="17.88671875" style="34" customWidth="1"/>
    <col min="12" max="12" width="19" style="92" customWidth="1"/>
    <col min="13" max="13" width="11" style="97" customWidth="1"/>
    <col min="14" max="14" width="15.88671875" style="94" customWidth="1"/>
    <col min="15" max="15" width="20.109375" style="83" customWidth="1"/>
    <col min="16" max="16" width="19.88671875" style="185" customWidth="1"/>
    <col min="17" max="17" width="17.33203125" style="106" customWidth="1"/>
    <col min="18" max="16384" width="11.44140625" style="34" hidden="1"/>
  </cols>
  <sheetData>
    <row r="1" spans="2:16" x14ac:dyDescent="0.3">
      <c r="H1" s="52"/>
      <c r="I1" s="16"/>
      <c r="J1" s="53"/>
      <c r="K1" s="53"/>
      <c r="L1" s="54"/>
      <c r="M1" s="55"/>
      <c r="N1" s="56"/>
      <c r="O1" s="57"/>
      <c r="P1" s="181"/>
    </row>
    <row r="2" spans="2:16" x14ac:dyDescent="0.3">
      <c r="C2" s="103" t="s">
        <v>380</v>
      </c>
      <c r="E2" s="58">
        <v>0.5</v>
      </c>
      <c r="H2" s="52"/>
      <c r="I2" s="59"/>
      <c r="J2" s="59"/>
      <c r="K2" s="59"/>
      <c r="L2" s="59"/>
      <c r="M2" s="59"/>
      <c r="N2" s="59"/>
      <c r="O2" s="59"/>
      <c r="P2" s="182"/>
    </row>
    <row r="3" spans="2:16" x14ac:dyDescent="0.3">
      <c r="C3" s="22" t="s">
        <v>378</v>
      </c>
      <c r="D3" s="32" t="s">
        <v>386</v>
      </c>
      <c r="E3" s="12" t="s">
        <v>381</v>
      </c>
      <c r="F3" s="33"/>
      <c r="H3" s="17"/>
      <c r="I3" s="17"/>
      <c r="J3" s="17"/>
      <c r="K3" s="17"/>
      <c r="L3" s="17"/>
      <c r="M3" s="18"/>
      <c r="N3" s="17"/>
      <c r="O3" s="41"/>
      <c r="P3" s="41"/>
    </row>
    <row r="4" spans="2:16" s="72" customFormat="1" x14ac:dyDescent="0.3">
      <c r="B4" s="60"/>
      <c r="C4" s="61">
        <v>1</v>
      </c>
      <c r="D4" s="62">
        <f>COUNTIF($B$24:$B$369,C4)</f>
        <v>47</v>
      </c>
      <c r="E4" s="63">
        <f>ROUNDUP(D4*$E$2,0)</f>
        <v>24</v>
      </c>
      <c r="F4" s="64"/>
      <c r="G4" s="65"/>
      <c r="H4" s="66"/>
      <c r="I4" s="67"/>
      <c r="J4" s="67"/>
      <c r="K4" s="67"/>
      <c r="L4" s="68"/>
      <c r="M4" s="69"/>
      <c r="N4" s="70"/>
      <c r="O4" s="71"/>
      <c r="P4" s="183"/>
    </row>
    <row r="5" spans="2:16" s="72" customFormat="1" x14ac:dyDescent="0.3">
      <c r="B5" s="60"/>
      <c r="C5" s="61">
        <v>2</v>
      </c>
      <c r="D5" s="62">
        <f>COUNTIF($B$24:$B$369,C5)</f>
        <v>37</v>
      </c>
      <c r="E5" s="63">
        <f>ROUNDUP(D5*$E$2,0)</f>
        <v>19</v>
      </c>
      <c r="F5" s="64"/>
      <c r="G5" s="65"/>
      <c r="H5" s="66"/>
      <c r="I5" s="67"/>
      <c r="J5" s="67"/>
      <c r="K5" s="67"/>
      <c r="L5" s="68"/>
      <c r="M5" s="69"/>
      <c r="N5" s="70"/>
      <c r="O5" s="71"/>
      <c r="P5" s="183"/>
    </row>
    <row r="6" spans="2:16" s="72" customFormat="1" x14ac:dyDescent="0.3">
      <c r="B6" s="60"/>
      <c r="C6" s="61">
        <v>3</v>
      </c>
      <c r="D6" s="62">
        <f>COUNTIF($B$24:$B$369,C6)</f>
        <v>56</v>
      </c>
      <c r="E6" s="63">
        <f>ROUNDUP(D6*$E$2,0)</f>
        <v>28</v>
      </c>
      <c r="F6" s="64"/>
      <c r="G6" s="65"/>
      <c r="H6" s="66"/>
      <c r="I6" s="67"/>
      <c r="J6" s="67"/>
      <c r="K6" s="67"/>
      <c r="L6" s="68"/>
      <c r="M6" s="69"/>
      <c r="N6" s="70"/>
      <c r="O6" s="71"/>
      <c r="P6" s="183"/>
    </row>
    <row r="7" spans="2:16" s="72" customFormat="1" x14ac:dyDescent="0.3">
      <c r="B7" s="60"/>
      <c r="C7" s="61">
        <v>4</v>
      </c>
      <c r="D7" s="62">
        <f>COUNTIF($B$24:$B$369,C7)</f>
        <v>96</v>
      </c>
      <c r="E7" s="63">
        <f>ROUNDUP(D7*$E$2,0)</f>
        <v>48</v>
      </c>
      <c r="F7" s="64"/>
      <c r="G7" s="65"/>
      <c r="H7" s="66"/>
      <c r="I7" s="67"/>
      <c r="J7" s="67"/>
      <c r="K7" s="67"/>
      <c r="L7" s="68"/>
      <c r="M7" s="69"/>
      <c r="N7" s="70"/>
      <c r="O7" s="71"/>
      <c r="P7" s="183"/>
    </row>
    <row r="8" spans="2:16" s="72" customFormat="1" x14ac:dyDescent="0.3">
      <c r="B8" s="60"/>
      <c r="C8" s="61">
        <v>5</v>
      </c>
      <c r="D8" s="62">
        <f>COUNTIF($B$24:$B$369,C8)</f>
        <v>109</v>
      </c>
      <c r="E8" s="63">
        <f>ROUNDUP(D8*$E$2,0)</f>
        <v>55</v>
      </c>
      <c r="F8" s="64"/>
      <c r="G8" s="65"/>
      <c r="H8" s="66"/>
      <c r="I8" s="67"/>
      <c r="J8" s="67"/>
      <c r="K8" s="67"/>
      <c r="L8" s="68"/>
      <c r="M8" s="69"/>
      <c r="N8" s="70"/>
      <c r="O8" s="71"/>
      <c r="P8" s="183"/>
    </row>
    <row r="9" spans="2:16" s="72" customFormat="1" x14ac:dyDescent="0.3">
      <c r="B9" s="60"/>
      <c r="C9" s="66"/>
      <c r="D9" s="60"/>
      <c r="E9" s="63">
        <f>SUM(E4:E8)</f>
        <v>174</v>
      </c>
      <c r="F9" s="73"/>
      <c r="G9" s="65"/>
      <c r="H9" s="19"/>
      <c r="I9" s="68"/>
      <c r="J9" s="68"/>
      <c r="K9" s="68"/>
      <c r="L9" s="68"/>
      <c r="M9" s="69"/>
      <c r="N9" s="70"/>
      <c r="O9" s="71"/>
      <c r="P9" s="183"/>
    </row>
    <row r="10" spans="2:16" s="72" customFormat="1" x14ac:dyDescent="0.3">
      <c r="B10" s="60"/>
      <c r="C10" s="66"/>
      <c r="D10" s="60"/>
      <c r="E10" s="73"/>
      <c r="F10" s="73"/>
      <c r="G10" s="65"/>
      <c r="H10" s="66"/>
      <c r="I10" s="104"/>
      <c r="J10" s="69"/>
      <c r="K10" s="69"/>
      <c r="L10" s="104"/>
      <c r="M10" s="69"/>
      <c r="N10" s="104"/>
      <c r="O10" s="71"/>
      <c r="P10" s="183"/>
    </row>
    <row r="11" spans="2:16" ht="28.8" x14ac:dyDescent="0.3">
      <c r="C11" s="49"/>
      <c r="E11" s="23" t="s">
        <v>388</v>
      </c>
      <c r="F11" s="23" t="s">
        <v>393</v>
      </c>
      <c r="G11" s="23" t="s">
        <v>390</v>
      </c>
      <c r="H11" s="23" t="s">
        <v>402</v>
      </c>
      <c r="I11" s="23" t="s">
        <v>392</v>
      </c>
      <c r="J11" s="23" t="s">
        <v>395</v>
      </c>
      <c r="L11" s="42"/>
      <c r="M11" s="42"/>
      <c r="N11" s="42"/>
      <c r="O11" s="42"/>
      <c r="P11" s="42"/>
    </row>
    <row r="12" spans="2:16" x14ac:dyDescent="0.3">
      <c r="C12" s="215" t="s">
        <v>387</v>
      </c>
      <c r="D12" s="215"/>
      <c r="E12" s="105">
        <v>0.35</v>
      </c>
      <c r="F12" s="105">
        <v>0.25</v>
      </c>
      <c r="G12" s="105">
        <v>0.15</v>
      </c>
      <c r="H12" s="105">
        <v>0.15</v>
      </c>
      <c r="I12" s="105">
        <v>0.05</v>
      </c>
      <c r="J12" s="105">
        <v>0.05</v>
      </c>
      <c r="K12" s="75">
        <f>SUM(E12:J12)</f>
        <v>1</v>
      </c>
      <c r="L12" s="156"/>
      <c r="M12" s="36"/>
      <c r="N12" s="39"/>
      <c r="O12" s="43"/>
      <c r="P12" s="184"/>
    </row>
    <row r="13" spans="2:16" x14ac:dyDescent="0.3">
      <c r="C13" s="215" t="s">
        <v>403</v>
      </c>
      <c r="D13" s="215"/>
      <c r="E13" s="77">
        <v>0</v>
      </c>
      <c r="F13" s="77">
        <v>0</v>
      </c>
      <c r="G13" s="105">
        <v>0.4</v>
      </c>
      <c r="H13" s="105">
        <v>0.4</v>
      </c>
      <c r="I13" s="105">
        <v>0.05</v>
      </c>
      <c r="J13" s="105">
        <v>0.15</v>
      </c>
      <c r="K13" s="75">
        <f>SUM(E13:J13)</f>
        <v>1</v>
      </c>
      <c r="L13" s="66"/>
      <c r="M13" s="36"/>
      <c r="N13" s="39"/>
      <c r="O13" s="43"/>
      <c r="P13" s="184"/>
    </row>
    <row r="14" spans="2:16" x14ac:dyDescent="0.3">
      <c r="C14" s="78"/>
      <c r="D14" s="79"/>
      <c r="E14" s="79"/>
      <c r="F14" s="80"/>
      <c r="G14" s="80"/>
      <c r="H14" s="80"/>
      <c r="I14" s="80"/>
      <c r="J14" s="75"/>
      <c r="K14" s="66"/>
      <c r="L14" s="36"/>
      <c r="M14" s="39"/>
      <c r="N14" s="15"/>
      <c r="O14" s="43"/>
      <c r="P14" s="184"/>
    </row>
    <row r="15" spans="2:16" x14ac:dyDescent="0.3">
      <c r="C15" s="74"/>
      <c r="D15" s="78"/>
      <c r="E15" s="79"/>
      <c r="F15" s="79"/>
      <c r="G15" s="80"/>
      <c r="H15" s="80"/>
      <c r="I15" s="80"/>
      <c r="J15" s="80"/>
      <c r="K15" s="75"/>
      <c r="L15" s="37"/>
      <c r="M15" s="20"/>
      <c r="N15" s="21"/>
      <c r="O15" s="44"/>
      <c r="P15" s="44"/>
    </row>
    <row r="16" spans="2:16" ht="86.4" x14ac:dyDescent="0.3">
      <c r="C16" s="24" t="s">
        <v>378</v>
      </c>
      <c r="D16" s="25" t="s">
        <v>399</v>
      </c>
      <c r="E16" s="38" t="s">
        <v>373</v>
      </c>
      <c r="F16" s="12" t="s">
        <v>383</v>
      </c>
      <c r="G16" s="12" t="s">
        <v>384</v>
      </c>
      <c r="H16" s="38" t="s">
        <v>397</v>
      </c>
      <c r="I16" s="38" t="s">
        <v>373</v>
      </c>
      <c r="K16" s="74"/>
      <c r="L16" s="81"/>
      <c r="M16" s="82"/>
      <c r="N16" s="74"/>
    </row>
    <row r="17" spans="1:17" x14ac:dyDescent="0.3">
      <c r="C17" s="61">
        <v>1</v>
      </c>
      <c r="D17" s="85">
        <v>17.137452895699894</v>
      </c>
      <c r="E17" s="86">
        <v>1693449300</v>
      </c>
      <c r="F17" s="63">
        <v>24</v>
      </c>
      <c r="G17" s="86">
        <v>1693449300.0000002</v>
      </c>
      <c r="H17" s="198">
        <v>0.1</v>
      </c>
      <c r="I17" s="87">
        <v>1693449300</v>
      </c>
      <c r="K17" s="193"/>
      <c r="L17" s="88"/>
      <c r="M17" s="89"/>
      <c r="N17" s="74"/>
      <c r="O17" s="98"/>
      <c r="P17" s="186"/>
    </row>
    <row r="18" spans="1:17" x14ac:dyDescent="0.3">
      <c r="C18" s="61">
        <v>2</v>
      </c>
      <c r="D18" s="85">
        <v>13.381244087511972</v>
      </c>
      <c r="E18" s="86">
        <v>2540173950</v>
      </c>
      <c r="F18" s="63">
        <v>19</v>
      </c>
      <c r="G18" s="86">
        <v>2540173950.0000005</v>
      </c>
      <c r="H18" s="198">
        <v>0.15</v>
      </c>
      <c r="I18" s="87">
        <v>2540173950</v>
      </c>
      <c r="K18" s="193"/>
      <c r="L18" s="81" t="s">
        <v>407</v>
      </c>
      <c r="M18" s="89"/>
      <c r="N18" s="91"/>
    </row>
    <row r="19" spans="1:17" x14ac:dyDescent="0.3">
      <c r="C19" s="61">
        <v>3</v>
      </c>
      <c r="D19" s="85">
        <v>20.195800006085637</v>
      </c>
      <c r="E19" s="86">
        <v>3386898600</v>
      </c>
      <c r="F19" s="63">
        <v>28</v>
      </c>
      <c r="G19" s="86">
        <v>3386898599.999999</v>
      </c>
      <c r="H19" s="198">
        <v>0.2</v>
      </c>
      <c r="I19" s="87">
        <v>3386898600</v>
      </c>
      <c r="K19" s="193"/>
      <c r="L19" s="88"/>
      <c r="M19" s="89"/>
      <c r="N19" s="74"/>
    </row>
    <row r="20" spans="1:17" x14ac:dyDescent="0.3">
      <c r="C20" s="61">
        <v>4</v>
      </c>
      <c r="D20" s="85">
        <v>34.726216996380664</v>
      </c>
      <c r="E20" s="86">
        <v>4233623250</v>
      </c>
      <c r="F20" s="63">
        <v>48</v>
      </c>
      <c r="G20" s="86">
        <v>4233623249.999999</v>
      </c>
      <c r="H20" s="198">
        <v>0.25</v>
      </c>
      <c r="I20" s="87">
        <v>4233623250</v>
      </c>
      <c r="K20" s="193"/>
      <c r="L20" s="88"/>
      <c r="M20" s="89"/>
      <c r="N20" s="74"/>
    </row>
    <row r="21" spans="1:17" x14ac:dyDescent="0.3">
      <c r="C21" s="61">
        <v>5</v>
      </c>
      <c r="D21" s="85">
        <v>39.847283451585319</v>
      </c>
      <c r="E21" s="86">
        <v>5080347900</v>
      </c>
      <c r="F21" s="63">
        <v>55</v>
      </c>
      <c r="G21" s="86">
        <v>5080347900.0000029</v>
      </c>
      <c r="H21" s="198">
        <v>0.3</v>
      </c>
      <c r="I21" s="87">
        <v>5080347900</v>
      </c>
      <c r="K21" s="193"/>
      <c r="L21" s="88"/>
      <c r="M21" s="89"/>
      <c r="N21" s="76"/>
    </row>
    <row r="22" spans="1:17" x14ac:dyDescent="0.3">
      <c r="C22" s="74"/>
      <c r="D22" s="78"/>
      <c r="E22" s="79"/>
      <c r="F22" s="79"/>
      <c r="G22" s="80"/>
      <c r="H22" s="212" t="s">
        <v>974</v>
      </c>
      <c r="I22" s="199">
        <v>16934493000</v>
      </c>
      <c r="J22" s="180">
        <f>SUM(I17:I21)</f>
        <v>16934493000</v>
      </c>
      <c r="K22" s="74"/>
      <c r="M22" s="93"/>
    </row>
    <row r="23" spans="1:17" ht="16.5" customHeight="1" x14ac:dyDescent="0.3">
      <c r="C23" s="74"/>
      <c r="D23" s="78"/>
      <c r="E23" s="79"/>
      <c r="F23" s="79"/>
      <c r="G23" s="80"/>
      <c r="H23" s="95"/>
      <c r="I23" s="95"/>
      <c r="J23" s="80"/>
      <c r="K23" s="75"/>
      <c r="M23" s="93"/>
    </row>
    <row r="24" spans="1:17" s="72" customFormat="1" ht="86.4" x14ac:dyDescent="0.3">
      <c r="A24" s="23" t="s">
        <v>0</v>
      </c>
      <c r="B24" s="23" t="s">
        <v>1</v>
      </c>
      <c r="C24" s="23" t="s">
        <v>2</v>
      </c>
      <c r="D24" s="23" t="str">
        <f>+Previsional!G2</f>
        <v>INDICADOR 
deuda previsional</v>
      </c>
      <c r="E24" s="23" t="str">
        <f t="shared" ref="E24:J24" si="0">+E11</f>
        <v>INDICADOR Patentes</v>
      </c>
      <c r="F24" s="23" t="str">
        <f t="shared" si="0"/>
        <v>INDICADOR I G</v>
      </c>
      <c r="G24" s="23" t="str">
        <f t="shared" si="0"/>
        <v>INDICADOR CGR</v>
      </c>
      <c r="H24" s="23" t="str">
        <f t="shared" si="0"/>
        <v>INDICADOR 
TM</v>
      </c>
      <c r="I24" s="23" t="str">
        <f t="shared" si="0"/>
        <v>INDICADOR IRPI</v>
      </c>
      <c r="J24" s="23" t="str">
        <f t="shared" si="0"/>
        <v>INDICADOR REI</v>
      </c>
      <c r="K24" s="23" t="s">
        <v>379</v>
      </c>
      <c r="L24" s="23" t="s">
        <v>398</v>
      </c>
      <c r="M24" s="23" t="s">
        <v>381</v>
      </c>
      <c r="N24" s="23" t="s">
        <v>396</v>
      </c>
      <c r="O24" s="23" t="s">
        <v>382</v>
      </c>
      <c r="P24" s="191" t="s">
        <v>975</v>
      </c>
      <c r="Q24" s="60"/>
    </row>
    <row r="25" spans="1:17" x14ac:dyDescent="0.3">
      <c r="A25" s="34">
        <v>13114</v>
      </c>
      <c r="B25" s="49">
        <v>1</v>
      </c>
      <c r="C25" s="34" t="s">
        <v>3</v>
      </c>
      <c r="D25" s="49">
        <f>VLOOKUP(A25,Previsional!$A$2:$G$347,7,0)</f>
        <v>1</v>
      </c>
      <c r="E25" s="83">
        <f>VLOOKUP(A25,Patentes!$A$5:$F$350,6,0)</f>
        <v>0.75857593337863027</v>
      </c>
      <c r="F25" s="83">
        <f>VLOOKUP(A25,'I G'!$A$5:$F$350,6,0)</f>
        <v>0.64821304239638655</v>
      </c>
      <c r="G25" s="83">
        <f>VLOOKUP(A25,CGR!$A$2:$D$347,4,0)</f>
        <v>1</v>
      </c>
      <c r="H25" s="83">
        <f>VLOOKUP(A25,TM!$A$2:$D$347,4,0)</f>
        <v>0.81389999999999996</v>
      </c>
      <c r="I25" s="83">
        <f>VLOOKUP(A25,IRPi!$A$5:$G$350,7,0)</f>
        <v>0.70384044540742008</v>
      </c>
      <c r="J25" s="83">
        <f>VLOOKUP(A25,'R E I'!$A$3:$H$348,8,0)</f>
        <v>1</v>
      </c>
      <c r="K25" s="83">
        <f t="shared" ref="K25:K88" si="1">IF(D25=1,D25*SUMPRODUCT($E$12:$J$12,E25:J25),0)</f>
        <v>0.7848318595519882</v>
      </c>
      <c r="L25" s="92">
        <f t="shared" ref="L25:L71" si="2">_xlfn.RANK.EQ(K25,$K$25:$K$71,0)</f>
        <v>1</v>
      </c>
      <c r="M25" s="97">
        <f t="shared" ref="M25:M88" si="3">VLOOKUP(B25,$C$3:$E$8,3,0)</f>
        <v>24</v>
      </c>
      <c r="N25" s="83">
        <f t="shared" ref="N25:N88" si="4">IF(L25&lt;=M25,K25,0)</f>
        <v>0.7848318595519882</v>
      </c>
      <c r="O25" s="98">
        <f t="shared" ref="O25:O88" si="5">(N25/VLOOKUP(B25,$C$16:$D$21,2,0))</f>
        <v>4.5796295653067386E-2</v>
      </c>
      <c r="P25" s="97">
        <v>77553705</v>
      </c>
      <c r="Q25" s="197"/>
    </row>
    <row r="26" spans="1:17" x14ac:dyDescent="0.3">
      <c r="A26" s="106">
        <v>13132</v>
      </c>
      <c r="B26" s="49">
        <v>1</v>
      </c>
      <c r="C26" s="34" t="s">
        <v>5</v>
      </c>
      <c r="D26" s="49">
        <f>VLOOKUP(A26,Previsional!$A$2:$G$347,7,0)</f>
        <v>1</v>
      </c>
      <c r="E26" s="147">
        <f>VLOOKUP(A26,Patentes!$A$5:$F$350,6,0)</f>
        <v>0.80076535555124972</v>
      </c>
      <c r="F26" s="147">
        <f>VLOOKUP(A26,'I G'!$A$5:$F$350,6,0)</f>
        <v>0.39677431724265982</v>
      </c>
      <c r="G26" s="147">
        <f>VLOOKUP(A26,CGR!$A$2:$D$347,4,0)</f>
        <v>1</v>
      </c>
      <c r="H26" s="147">
        <f>VLOOKUP(A26,TM!$A$2:$D$347,4,0)</f>
        <v>0.96219999999999994</v>
      </c>
      <c r="I26" s="147">
        <f>VLOOKUP(A26,IRPi!$A$5:$G$350,7,0)</f>
        <v>1</v>
      </c>
      <c r="J26" s="147">
        <f>VLOOKUP(A26,'R E I'!$A$3:$H$348,8,0)</f>
        <v>1</v>
      </c>
      <c r="K26" s="147">
        <f t="shared" si="1"/>
        <v>0.77379145375360237</v>
      </c>
      <c r="L26" s="92">
        <f t="shared" si="2"/>
        <v>2</v>
      </c>
      <c r="M26" s="97">
        <f t="shared" si="3"/>
        <v>24</v>
      </c>
      <c r="N26" s="147">
        <f t="shared" si="4"/>
        <v>0.77379145375360237</v>
      </c>
      <c r="O26" s="146">
        <f t="shared" si="5"/>
        <v>4.5152068890456941E-2</v>
      </c>
      <c r="P26" s="97">
        <v>76462739</v>
      </c>
      <c r="Q26" s="197"/>
    </row>
    <row r="27" spans="1:17" x14ac:dyDescent="0.3">
      <c r="A27" s="106">
        <v>13107</v>
      </c>
      <c r="B27" s="49">
        <v>1</v>
      </c>
      <c r="C27" s="34" t="s">
        <v>11</v>
      </c>
      <c r="D27" s="49">
        <f>VLOOKUP(A27,Previsional!$A$2:$G$347,7,0)</f>
        <v>1</v>
      </c>
      <c r="E27" s="147">
        <f>VLOOKUP(A27,Patentes!$A$5:$F$350,6,0)</f>
        <v>0.85478699038021067</v>
      </c>
      <c r="F27" s="147">
        <f>VLOOKUP(A27,'I G'!$A$5:$F$350,6,0)</f>
        <v>0.33872631410562015</v>
      </c>
      <c r="G27" s="147">
        <f>VLOOKUP(A27,CGR!$A$2:$D$347,4,0)</f>
        <v>1</v>
      </c>
      <c r="H27" s="147">
        <f>VLOOKUP(A27,TM!$A$2:$D$347,4,0)</f>
        <v>0.8698999999999999</v>
      </c>
      <c r="I27" s="147">
        <f>VLOOKUP(A27,IRPi!$A$5:$G$350,7,0)</f>
        <v>1</v>
      </c>
      <c r="J27" s="147">
        <f>VLOOKUP(A27,'R E I'!$A$3:$H$348,8,0)</f>
        <v>1</v>
      </c>
      <c r="K27" s="147">
        <f t="shared" si="1"/>
        <v>0.7643420251594788</v>
      </c>
      <c r="L27" s="92">
        <f t="shared" si="2"/>
        <v>3</v>
      </c>
      <c r="M27" s="97">
        <f t="shared" si="3"/>
        <v>24</v>
      </c>
      <c r="N27" s="147">
        <f t="shared" si="4"/>
        <v>0.7643420251594788</v>
      </c>
      <c r="O27" s="146">
        <f t="shared" si="5"/>
        <v>4.4600678397853769E-2</v>
      </c>
      <c r="P27" s="97">
        <v>75528988</v>
      </c>
    </row>
    <row r="28" spans="1:17" x14ac:dyDescent="0.3">
      <c r="A28" s="106">
        <v>13125</v>
      </c>
      <c r="B28" s="49">
        <v>1</v>
      </c>
      <c r="C28" s="34" t="s">
        <v>12</v>
      </c>
      <c r="D28" s="49">
        <f>VLOOKUP(A28,Previsional!$A$2:$G$347,7,0)</f>
        <v>1</v>
      </c>
      <c r="E28" s="147">
        <f>VLOOKUP(A28,Patentes!$A$5:$F$350,6,0)</f>
        <v>0.8217796501978808</v>
      </c>
      <c r="F28" s="147">
        <f>VLOOKUP(A28,'I G'!$A$5:$F$350,6,0)</f>
        <v>0.33426758430804721</v>
      </c>
      <c r="G28" s="147">
        <f>VLOOKUP(A28,CGR!$A$2:$D$347,4,0)</f>
        <v>1</v>
      </c>
      <c r="H28" s="147">
        <f>VLOOKUP(A28,TM!$A$2:$D$347,4,0)</f>
        <v>0.88930000000000009</v>
      </c>
      <c r="I28" s="147">
        <f>VLOOKUP(A28,IRPi!$A$5:$G$350,7,0)</f>
        <v>1</v>
      </c>
      <c r="J28" s="147">
        <f>VLOOKUP(A28,'R E I'!$A$3:$H$348,8,0)</f>
        <v>1</v>
      </c>
      <c r="K28" s="147">
        <f t="shared" si="1"/>
        <v>0.75458477364627019</v>
      </c>
      <c r="L28" s="92">
        <f t="shared" si="2"/>
        <v>4</v>
      </c>
      <c r="M28" s="97">
        <f t="shared" si="3"/>
        <v>24</v>
      </c>
      <c r="N28" s="147">
        <f t="shared" si="4"/>
        <v>0.75458477364627019</v>
      </c>
      <c r="O28" s="146">
        <f t="shared" si="5"/>
        <v>4.4031325905824051E-2</v>
      </c>
      <c r="P28" s="97">
        <v>74564818</v>
      </c>
    </row>
    <row r="29" spans="1:17" x14ac:dyDescent="0.3">
      <c r="A29" s="106">
        <v>13122</v>
      </c>
      <c r="B29" s="49">
        <v>1</v>
      </c>
      <c r="C29" s="34" t="s">
        <v>14</v>
      </c>
      <c r="D29" s="49">
        <f>VLOOKUP(A29,Previsional!$A$2:$G$347,7,0)</f>
        <v>1</v>
      </c>
      <c r="E29" s="147">
        <f>VLOOKUP(A29,Patentes!$A$5:$F$350,6,0)</f>
        <v>0.80316091954022983</v>
      </c>
      <c r="F29" s="147">
        <f>VLOOKUP(A29,'I G'!$A$5:$F$350,6,0)</f>
        <v>0.32159429573681708</v>
      </c>
      <c r="G29" s="147">
        <f>VLOOKUP(A29,CGR!$A$2:$D$347,4,0)</f>
        <v>1</v>
      </c>
      <c r="H29" s="147">
        <f>VLOOKUP(A29,TM!$A$2:$D$347,4,0)</f>
        <v>0.92610000000000003</v>
      </c>
      <c r="I29" s="147">
        <f>VLOOKUP(A29,IRPi!$A$5:$G$350,7,0)</f>
        <v>1</v>
      </c>
      <c r="J29" s="147">
        <f>VLOOKUP(A29,'R E I'!$A$3:$H$348,8,0)</f>
        <v>1</v>
      </c>
      <c r="K29" s="147">
        <f t="shared" si="1"/>
        <v>0.75041989577328483</v>
      </c>
      <c r="L29" s="92">
        <f t="shared" si="2"/>
        <v>5</v>
      </c>
      <c r="M29" s="97">
        <f t="shared" si="3"/>
        <v>24</v>
      </c>
      <c r="N29" s="147">
        <f t="shared" si="4"/>
        <v>0.75041989577328483</v>
      </c>
      <c r="O29" s="146">
        <f t="shared" si="5"/>
        <v>4.3788298082591909E-2</v>
      </c>
      <c r="P29" s="97">
        <v>74153263</v>
      </c>
    </row>
    <row r="30" spans="1:17" x14ac:dyDescent="0.3">
      <c r="A30" s="106">
        <v>8110</v>
      </c>
      <c r="B30" s="49">
        <v>1</v>
      </c>
      <c r="C30" s="34" t="s">
        <v>19</v>
      </c>
      <c r="D30" s="49">
        <f>VLOOKUP(A30,Previsional!$A$2:$G$347,7,0)</f>
        <v>1</v>
      </c>
      <c r="E30" s="147">
        <f>VLOOKUP(A30,Patentes!$A$5:$F$350,6,0)</f>
        <v>0.91331817033105889</v>
      </c>
      <c r="F30" s="147">
        <f>VLOOKUP(A30,'I G'!$A$5:$F$350,6,0)</f>
        <v>0.18066632301192795</v>
      </c>
      <c r="G30" s="147">
        <f>VLOOKUP(A30,CGR!$A$2:$D$347,4,0)</f>
        <v>1</v>
      </c>
      <c r="H30" s="147">
        <f>VLOOKUP(A30,TM!$A$2:$D$347,4,0)</f>
        <v>0.85580000000000001</v>
      </c>
      <c r="I30" s="147">
        <f>VLOOKUP(A30,IRPi!$A$5:$G$350,7,0)</f>
        <v>1</v>
      </c>
      <c r="J30" s="147">
        <f>VLOOKUP(A30,'R E I'!$A$3:$H$348,8,0)</f>
        <v>1</v>
      </c>
      <c r="K30" s="147">
        <f t="shared" si="1"/>
        <v>0.74319794036885267</v>
      </c>
      <c r="L30" s="92">
        <f t="shared" si="2"/>
        <v>6</v>
      </c>
      <c r="M30" s="97">
        <f t="shared" si="3"/>
        <v>24</v>
      </c>
      <c r="N30" s="147">
        <f t="shared" si="4"/>
        <v>0.74319794036885267</v>
      </c>
      <c r="O30" s="146">
        <f t="shared" si="5"/>
        <v>4.3366884500982923E-2</v>
      </c>
      <c r="P30" s="97">
        <v>73439620</v>
      </c>
    </row>
    <row r="31" spans="1:17" x14ac:dyDescent="0.3">
      <c r="A31" s="106">
        <v>13104</v>
      </c>
      <c r="B31" s="49">
        <v>1</v>
      </c>
      <c r="C31" s="34" t="s">
        <v>43</v>
      </c>
      <c r="D31" s="49">
        <f>VLOOKUP(A31,Previsional!$A$2:$G$347,7,0)</f>
        <v>1</v>
      </c>
      <c r="E31" s="147">
        <f>VLOOKUP(A31,Patentes!$A$5:$F$350,6,0)</f>
        <v>0.9225614296351452</v>
      </c>
      <c r="F31" s="147">
        <f>VLOOKUP(A31,'I G'!$A$5:$F$350,6,0)</f>
        <v>0.17867854939206895</v>
      </c>
      <c r="G31" s="147">
        <f>VLOOKUP(A31,CGR!$A$2:$D$347,4,0)</f>
        <v>1</v>
      </c>
      <c r="H31" s="147">
        <f>VLOOKUP(A31,TM!$A$2:$D$347,4,0)</f>
        <v>0.80980000000000008</v>
      </c>
      <c r="I31" s="147">
        <f>VLOOKUP(A31,IRPi!$A$5:$G$350,7,0)</f>
        <v>1</v>
      </c>
      <c r="J31" s="147">
        <f>VLOOKUP(A31,'R E I'!$A$3:$H$348,8,0)</f>
        <v>0.98809999999999998</v>
      </c>
      <c r="K31" s="147">
        <f t="shared" si="1"/>
        <v>0.73844113772031805</v>
      </c>
      <c r="L31" s="92">
        <f t="shared" si="2"/>
        <v>7</v>
      </c>
      <c r="M31" s="97">
        <f t="shared" si="3"/>
        <v>24</v>
      </c>
      <c r="N31" s="147">
        <f t="shared" si="4"/>
        <v>0.73844113772031805</v>
      </c>
      <c r="O31" s="146">
        <f t="shared" si="5"/>
        <v>4.3089316843905469E-2</v>
      </c>
      <c r="P31" s="97">
        <v>72969573</v>
      </c>
    </row>
    <row r="32" spans="1:17" x14ac:dyDescent="0.3">
      <c r="A32" s="106">
        <v>13106</v>
      </c>
      <c r="B32" s="49">
        <v>1</v>
      </c>
      <c r="C32" s="34" t="s">
        <v>23</v>
      </c>
      <c r="D32" s="49">
        <f>VLOOKUP(A32,Previsional!$A$2:$G$347,7,0)</f>
        <v>1</v>
      </c>
      <c r="E32" s="147">
        <f>VLOOKUP(A32,Patentes!$A$5:$F$350,6,0)</f>
        <v>0.93367804205446403</v>
      </c>
      <c r="F32" s="147">
        <f>VLOOKUP(A32,'I G'!$A$5:$F$350,6,0)</f>
        <v>0.18813886362668442</v>
      </c>
      <c r="G32" s="147">
        <f>VLOOKUP(A32,CGR!$A$2:$D$347,4,0)</f>
        <v>1</v>
      </c>
      <c r="H32" s="147">
        <f>VLOOKUP(A32,TM!$A$2:$D$347,4,0)</f>
        <v>0.79010000000000002</v>
      </c>
      <c r="I32" s="147">
        <f>VLOOKUP(A32,IRPi!$A$5:$G$350,7,0)</f>
        <v>0.97277885160373545</v>
      </c>
      <c r="J32" s="147">
        <f>VLOOKUP(A32,'R E I'!$A$3:$H$348,8,0)</f>
        <v>0.75</v>
      </c>
      <c r="K32" s="147">
        <f t="shared" si="1"/>
        <v>0.72847597320592028</v>
      </c>
      <c r="L32" s="92">
        <f t="shared" si="2"/>
        <v>8</v>
      </c>
      <c r="M32" s="97">
        <f t="shared" si="3"/>
        <v>24</v>
      </c>
      <c r="N32" s="147">
        <f t="shared" si="4"/>
        <v>0.72847597320592028</v>
      </c>
      <c r="O32" s="146">
        <f t="shared" si="5"/>
        <v>4.2507832268861172E-2</v>
      </c>
      <c r="P32" s="97">
        <v>71984859</v>
      </c>
    </row>
    <row r="33" spans="1:16" x14ac:dyDescent="0.3">
      <c r="A33" s="106">
        <v>13115</v>
      </c>
      <c r="B33" s="49">
        <v>1</v>
      </c>
      <c r="C33" s="34" t="s">
        <v>9</v>
      </c>
      <c r="D33" s="49">
        <f>VLOOKUP(A33,Previsional!$A$2:$G$347,7,0)</f>
        <v>1</v>
      </c>
      <c r="E33" s="147">
        <f>VLOOKUP(A33,Patentes!$A$5:$F$350,6,0)</f>
        <v>0.76292674842558839</v>
      </c>
      <c r="F33" s="147">
        <f>VLOOKUP(A33,'I G'!$A$5:$F$350,6,0)</f>
        <v>0.41784883348677382</v>
      </c>
      <c r="G33" s="147">
        <f>VLOOKUP(A33,CGR!$A$2:$D$347,4,0)</f>
        <v>1</v>
      </c>
      <c r="H33" s="147">
        <f>VLOOKUP(A33,TM!$A$2:$D$347,4,0)</f>
        <v>0.66409999999999991</v>
      </c>
      <c r="I33" s="147">
        <f>VLOOKUP(A33,IRPi!$A$5:$G$350,7,0)</f>
        <v>1</v>
      </c>
      <c r="J33" s="147">
        <f>VLOOKUP(A33,'R E I'!$A$3:$H$348,8,0)</f>
        <v>1</v>
      </c>
      <c r="K33" s="147">
        <f t="shared" si="1"/>
        <v>0.72110157032064948</v>
      </c>
      <c r="L33" s="92">
        <f t="shared" si="2"/>
        <v>9</v>
      </c>
      <c r="M33" s="97">
        <f t="shared" si="3"/>
        <v>24</v>
      </c>
      <c r="N33" s="147">
        <f t="shared" si="4"/>
        <v>0.72110157032064948</v>
      </c>
      <c r="O33" s="146">
        <f t="shared" si="5"/>
        <v>4.2077523113226892E-2</v>
      </c>
      <c r="P33" s="97">
        <v>71256152</v>
      </c>
    </row>
    <row r="34" spans="1:16" x14ac:dyDescent="0.3">
      <c r="A34" s="106">
        <v>13111</v>
      </c>
      <c r="B34" s="49">
        <v>1</v>
      </c>
      <c r="C34" s="34" t="s">
        <v>36</v>
      </c>
      <c r="D34" s="49">
        <f>VLOOKUP(A34,Previsional!$A$2:$G$347,7,0)</f>
        <v>1</v>
      </c>
      <c r="E34" s="147">
        <f>VLOOKUP(A34,Patentes!$A$5:$F$350,6,0)</f>
        <v>0.89362373737373735</v>
      </c>
      <c r="F34" s="147">
        <f>VLOOKUP(A34,'I G'!$A$5:$F$350,6,0)</f>
        <v>8.7829267083152154E-2</v>
      </c>
      <c r="G34" s="147">
        <f>VLOOKUP(A34,CGR!$A$2:$D$347,4,0)</f>
        <v>1</v>
      </c>
      <c r="H34" s="147">
        <f>VLOOKUP(A34,TM!$A$2:$D$347,4,0)</f>
        <v>0.89450000000000007</v>
      </c>
      <c r="I34" s="147">
        <f>VLOOKUP(A34,IRPi!$A$5:$G$350,7,0)</f>
        <v>1</v>
      </c>
      <c r="J34" s="147">
        <f>VLOOKUP(A34,'R E I'!$A$3:$H$348,8,0)</f>
        <v>1</v>
      </c>
      <c r="K34" s="147">
        <f t="shared" si="1"/>
        <v>0.71890062485159623</v>
      </c>
      <c r="L34" s="92">
        <f t="shared" si="2"/>
        <v>10</v>
      </c>
      <c r="M34" s="97">
        <f t="shared" si="3"/>
        <v>24</v>
      </c>
      <c r="N34" s="147">
        <f t="shared" si="4"/>
        <v>0.71890062485159623</v>
      </c>
      <c r="O34" s="146">
        <f t="shared" si="5"/>
        <v>4.1949094140587354E-2</v>
      </c>
      <c r="P34" s="97">
        <v>71038664</v>
      </c>
    </row>
    <row r="35" spans="1:16" x14ac:dyDescent="0.3">
      <c r="A35" s="106">
        <v>8101</v>
      </c>
      <c r="B35" s="49">
        <v>1</v>
      </c>
      <c r="C35" s="34" t="s">
        <v>32</v>
      </c>
      <c r="D35" s="49">
        <f>VLOOKUP(A35,Previsional!$A$2:$G$347,7,0)</f>
        <v>1</v>
      </c>
      <c r="E35" s="147">
        <f>VLOOKUP(A35,Patentes!$A$5:$F$350,6,0)</f>
        <v>0.78167599368632512</v>
      </c>
      <c r="F35" s="147">
        <f>VLOOKUP(A35,'I G'!$A$5:$F$350,6,0)</f>
        <v>0.20979393417162068</v>
      </c>
      <c r="G35" s="147">
        <f>VLOOKUP(A35,CGR!$A$2:$D$347,4,0)</f>
        <v>1</v>
      </c>
      <c r="H35" s="147">
        <f>VLOOKUP(A35,TM!$A$2:$D$347,4,0)</f>
        <v>0.9153</v>
      </c>
      <c r="I35" s="147">
        <f>VLOOKUP(A35,IRPi!$A$5:$G$350,7,0)</f>
        <v>1</v>
      </c>
      <c r="J35" s="147">
        <f>VLOOKUP(A35,'R E I'!$A$3:$H$348,8,0)</f>
        <v>1</v>
      </c>
      <c r="K35" s="147">
        <f t="shared" si="1"/>
        <v>0.71333008133311893</v>
      </c>
      <c r="L35" s="92">
        <f t="shared" si="2"/>
        <v>11</v>
      </c>
      <c r="M35" s="97">
        <f t="shared" si="3"/>
        <v>24</v>
      </c>
      <c r="N35" s="147">
        <f t="shared" si="4"/>
        <v>0.71333008133311893</v>
      </c>
      <c r="O35" s="146">
        <f t="shared" si="5"/>
        <v>4.162404329712887E-2</v>
      </c>
      <c r="P35" s="97">
        <v>70488207</v>
      </c>
    </row>
    <row r="36" spans="1:16" x14ac:dyDescent="0.3">
      <c r="A36" s="106">
        <v>13123</v>
      </c>
      <c r="B36" s="49">
        <v>1</v>
      </c>
      <c r="C36" s="34" t="s">
        <v>4</v>
      </c>
      <c r="D36" s="49">
        <f>VLOOKUP(A36,Previsional!$A$2:$G$347,7,0)</f>
        <v>1</v>
      </c>
      <c r="E36" s="147">
        <f>VLOOKUP(A36,Patentes!$A$5:$F$350,6,0)</f>
        <v>0.60224086049042835</v>
      </c>
      <c r="F36" s="147">
        <f>VLOOKUP(A36,'I G'!$A$5:$F$350,6,0)</f>
        <v>0.36883137117911946</v>
      </c>
      <c r="G36" s="147">
        <f>VLOOKUP(A36,CGR!$A$2:$D$347,4,0)</f>
        <v>1</v>
      </c>
      <c r="H36" s="147">
        <f>VLOOKUP(A36,TM!$A$2:$D$347,4,0)</f>
        <v>0.9839</v>
      </c>
      <c r="I36" s="147">
        <f>VLOOKUP(A36,IRPi!$A$5:$G$350,7,0)</f>
        <v>1</v>
      </c>
      <c r="J36" s="147">
        <f>VLOOKUP(A36,'R E I'!$A$3:$H$348,8,0)</f>
        <v>1</v>
      </c>
      <c r="K36" s="147">
        <f t="shared" si="1"/>
        <v>0.70057714396642989</v>
      </c>
      <c r="L36" s="92">
        <f t="shared" si="2"/>
        <v>12</v>
      </c>
      <c r="M36" s="97">
        <f t="shared" si="3"/>
        <v>24</v>
      </c>
      <c r="N36" s="147">
        <f t="shared" si="4"/>
        <v>0.70057714396642989</v>
      </c>
      <c r="O36" s="146">
        <f t="shared" si="5"/>
        <v>4.0879887357252356E-2</v>
      </c>
      <c r="P36" s="97">
        <v>69228017</v>
      </c>
    </row>
    <row r="37" spans="1:16" x14ac:dyDescent="0.3">
      <c r="A37" s="106">
        <v>13124</v>
      </c>
      <c r="B37" s="49">
        <v>1</v>
      </c>
      <c r="C37" s="34" t="s">
        <v>15</v>
      </c>
      <c r="D37" s="49">
        <f>VLOOKUP(A37,Previsional!$A$2:$G$347,7,0)</f>
        <v>1</v>
      </c>
      <c r="E37" s="147">
        <f>VLOOKUP(A37,Patentes!$A$5:$F$350,6,0)</f>
        <v>0.67196565328382452</v>
      </c>
      <c r="F37" s="147">
        <f>VLOOKUP(A37,'I G'!$A$5:$F$350,6,0)</f>
        <v>0.287476308222125</v>
      </c>
      <c r="G37" s="147">
        <f>VLOOKUP(A37,CGR!$A$2:$D$347,4,0)</f>
        <v>1</v>
      </c>
      <c r="H37" s="147">
        <f>VLOOKUP(A37,TM!$A$2:$D$347,4,0)</f>
        <v>0.94909999999999994</v>
      </c>
      <c r="I37" s="147">
        <f>VLOOKUP(A37,IRPi!$A$5:$G$350,7,0)</f>
        <v>1</v>
      </c>
      <c r="J37" s="147">
        <f>VLOOKUP(A37,'R E I'!$A$3:$H$348,8,0)</f>
        <v>0.99122500000000002</v>
      </c>
      <c r="K37" s="147">
        <f t="shared" si="1"/>
        <v>0.69898330570486988</v>
      </c>
      <c r="L37" s="92">
        <f t="shared" si="2"/>
        <v>13</v>
      </c>
      <c r="M37" s="97">
        <f t="shared" si="3"/>
        <v>24</v>
      </c>
      <c r="N37" s="147">
        <f t="shared" si="4"/>
        <v>0.69898330570486988</v>
      </c>
      <c r="O37" s="146">
        <f t="shared" si="5"/>
        <v>4.0786884139606169E-2</v>
      </c>
      <c r="P37" s="97">
        <v>69070520</v>
      </c>
    </row>
    <row r="38" spans="1:16" x14ac:dyDescent="0.3">
      <c r="A38" s="106">
        <v>13116</v>
      </c>
      <c r="B38" s="49">
        <v>1</v>
      </c>
      <c r="C38" s="34" t="s">
        <v>33</v>
      </c>
      <c r="D38" s="49">
        <f>VLOOKUP(A38,Previsional!$A$2:$G$347,7,0)</f>
        <v>1</v>
      </c>
      <c r="E38" s="147">
        <f>VLOOKUP(A38,Patentes!$A$5:$F$350,6,0)</f>
        <v>0.80799349130479003</v>
      </c>
      <c r="F38" s="147">
        <f>VLOOKUP(A38,'I G'!$A$5:$F$350,6,0)</f>
        <v>9.0585977341964621E-2</v>
      </c>
      <c r="G38" s="147">
        <f>VLOOKUP(A38,CGR!$A$2:$D$347,4,0)</f>
        <v>1</v>
      </c>
      <c r="H38" s="147">
        <f>VLOOKUP(A38,TM!$A$2:$D$347,4,0)</f>
        <v>0.9526</v>
      </c>
      <c r="I38" s="147">
        <f>VLOOKUP(A38,IRPi!$A$5:$G$350,7,0)</f>
        <v>1</v>
      </c>
      <c r="J38" s="147">
        <f>VLOOKUP(A38,'R E I'!$A$3:$H$348,8,0)</f>
        <v>1</v>
      </c>
      <c r="K38" s="147">
        <f t="shared" si="1"/>
        <v>0.69833421629216774</v>
      </c>
      <c r="L38" s="92">
        <f t="shared" si="2"/>
        <v>14</v>
      </c>
      <c r="M38" s="97">
        <f t="shared" si="3"/>
        <v>24</v>
      </c>
      <c r="N38" s="147">
        <f t="shared" si="4"/>
        <v>0.69833421629216774</v>
      </c>
      <c r="O38" s="146">
        <f t="shared" si="5"/>
        <v>4.0749008650369088E-2</v>
      </c>
      <c r="P38" s="97">
        <v>69006380</v>
      </c>
    </row>
    <row r="39" spans="1:16" x14ac:dyDescent="0.3">
      <c r="A39" s="106">
        <v>13127</v>
      </c>
      <c r="B39" s="49">
        <v>1</v>
      </c>
      <c r="C39" s="34" t="s">
        <v>6</v>
      </c>
      <c r="D39" s="49">
        <f>VLOOKUP(A39,Previsional!$A$2:$G$347,7,0)</f>
        <v>1</v>
      </c>
      <c r="E39" s="147">
        <f>VLOOKUP(A39,Patentes!$A$5:$F$350,6,0)</f>
        <v>0.73013207115046952</v>
      </c>
      <c r="F39" s="147">
        <f>VLOOKUP(A39,'I G'!$A$5:$F$350,6,0)</f>
        <v>0.26681953483441934</v>
      </c>
      <c r="G39" s="147">
        <f>VLOOKUP(A39,CGR!$A$2:$D$347,4,0)</f>
        <v>1</v>
      </c>
      <c r="H39" s="147">
        <f>VLOOKUP(A39,TM!$A$2:$D$347,4,0)</f>
        <v>0.82779999999999998</v>
      </c>
      <c r="I39" s="147">
        <f>VLOOKUP(A39,IRPi!$A$5:$G$350,7,0)</f>
        <v>1</v>
      </c>
      <c r="J39" s="147">
        <f>VLOOKUP(A39,'R E I'!$A$3:$H$348,8,0)</f>
        <v>1</v>
      </c>
      <c r="K39" s="147">
        <f t="shared" si="1"/>
        <v>0.69642110861126927</v>
      </c>
      <c r="L39" s="92">
        <f t="shared" si="2"/>
        <v>15</v>
      </c>
      <c r="M39" s="97">
        <f t="shared" si="3"/>
        <v>24</v>
      </c>
      <c r="N39" s="147">
        <f t="shared" si="4"/>
        <v>0.69642110861126927</v>
      </c>
      <c r="O39" s="146">
        <f t="shared" si="5"/>
        <v>4.0637375510220328E-2</v>
      </c>
      <c r="P39" s="97">
        <v>68817335</v>
      </c>
    </row>
    <row r="40" spans="1:16" x14ac:dyDescent="0.3">
      <c r="A40" s="106">
        <v>13102</v>
      </c>
      <c r="B40" s="49">
        <v>1</v>
      </c>
      <c r="C40" s="34" t="s">
        <v>21</v>
      </c>
      <c r="D40" s="49">
        <f>VLOOKUP(A40,Previsional!$A$2:$G$347,7,0)</f>
        <v>1</v>
      </c>
      <c r="E40" s="147">
        <f>VLOOKUP(A40,Patentes!$A$5:$F$350,6,0)</f>
        <v>0.82721843003412965</v>
      </c>
      <c r="F40" s="147">
        <f>VLOOKUP(A40,'I G'!$A$5:$F$350,6,0)</f>
        <v>0.20786834796710865</v>
      </c>
      <c r="G40" s="147">
        <f>VLOOKUP(A40,CGR!$A$2:$D$347,4,0)</f>
        <v>1</v>
      </c>
      <c r="H40" s="147">
        <f>VLOOKUP(A40,TM!$A$2:$D$347,4,0)</f>
        <v>0.74349999999999994</v>
      </c>
      <c r="I40" s="147">
        <f>VLOOKUP(A40,IRPi!$A$5:$G$350,7,0)</f>
        <v>1</v>
      </c>
      <c r="J40" s="147">
        <f>VLOOKUP(A40,'R E I'!$A$3:$H$348,8,0)</f>
        <v>0.77552499999999991</v>
      </c>
      <c r="K40" s="147">
        <f t="shared" si="1"/>
        <v>0.69179478750372247</v>
      </c>
      <c r="L40" s="92">
        <f t="shared" si="2"/>
        <v>16</v>
      </c>
      <c r="M40" s="97">
        <f t="shared" si="3"/>
        <v>24</v>
      </c>
      <c r="N40" s="147">
        <f t="shared" si="4"/>
        <v>0.69179478750372247</v>
      </c>
      <c r="O40" s="146">
        <f t="shared" si="5"/>
        <v>4.0367421676607881E-2</v>
      </c>
      <c r="P40" s="97">
        <v>68360182</v>
      </c>
    </row>
    <row r="41" spans="1:16" x14ac:dyDescent="0.3">
      <c r="A41" s="106">
        <v>6101</v>
      </c>
      <c r="B41" s="49">
        <v>1</v>
      </c>
      <c r="C41" s="34" t="s">
        <v>25</v>
      </c>
      <c r="D41" s="49">
        <f>VLOOKUP(A41,Previsional!$A$2:$G$347,7,0)</f>
        <v>1</v>
      </c>
      <c r="E41" s="147">
        <f>VLOOKUP(A41,Patentes!$A$5:$F$350,6,0)</f>
        <v>0.71033176736224912</v>
      </c>
      <c r="F41" s="147">
        <f>VLOOKUP(A41,'I G'!$A$5:$F$350,6,0)</f>
        <v>0.25175747304020979</v>
      </c>
      <c r="G41" s="147">
        <f>VLOOKUP(A41,CGR!$A$2:$D$347,4,0)</f>
        <v>1</v>
      </c>
      <c r="H41" s="147">
        <f>VLOOKUP(A41,TM!$A$2:$D$347,4,0)</f>
        <v>0.8659</v>
      </c>
      <c r="I41" s="147">
        <f>VLOOKUP(A41,IRPi!$A$5:$G$350,7,0)</f>
        <v>1</v>
      </c>
      <c r="J41" s="147">
        <f>VLOOKUP(A41,'R E I'!$A$3:$H$348,8,0)</f>
        <v>0.95832499999999998</v>
      </c>
      <c r="K41" s="147">
        <f t="shared" si="1"/>
        <v>0.68935673683683973</v>
      </c>
      <c r="L41" s="92">
        <f t="shared" si="2"/>
        <v>17</v>
      </c>
      <c r="M41" s="97">
        <f t="shared" si="3"/>
        <v>24</v>
      </c>
      <c r="N41" s="147">
        <f t="shared" si="4"/>
        <v>0.68935673683683973</v>
      </c>
      <c r="O41" s="146">
        <f t="shared" si="5"/>
        <v>4.0225157205818617E-2</v>
      </c>
      <c r="P41" s="97">
        <v>68119264</v>
      </c>
    </row>
    <row r="42" spans="1:16" x14ac:dyDescent="0.3">
      <c r="A42" s="106">
        <v>13119</v>
      </c>
      <c r="B42" s="49">
        <v>1</v>
      </c>
      <c r="C42" s="34" t="s">
        <v>8</v>
      </c>
      <c r="D42" s="49">
        <f>VLOOKUP(A42,Previsional!$A$2:$G$347,7,0)</f>
        <v>1</v>
      </c>
      <c r="E42" s="147">
        <f>VLOOKUP(A42,Patentes!$A$5:$F$350,6,0)</f>
        <v>0.787906446092413</v>
      </c>
      <c r="F42" s="147">
        <f>VLOOKUP(A42,'I G'!$A$5:$F$350,6,0)</f>
        <v>0.22118748342992184</v>
      </c>
      <c r="G42" s="147">
        <f>VLOOKUP(A42,CGR!$A$2:$D$347,4,0)</f>
        <v>1</v>
      </c>
      <c r="H42" s="147">
        <f>VLOOKUP(A42,TM!$A$2:$D$347,4,0)</f>
        <v>0.79590000000000005</v>
      </c>
      <c r="I42" s="147">
        <f>VLOOKUP(A42,IRPi!$A$5:$G$350,7,0)</f>
        <v>1</v>
      </c>
      <c r="J42" s="147">
        <f>VLOOKUP(A42,'R E I'!$A$3:$H$348,8,0)</f>
        <v>0.75</v>
      </c>
      <c r="K42" s="147">
        <f t="shared" si="1"/>
        <v>0.68794912698982502</v>
      </c>
      <c r="L42" s="92">
        <f t="shared" si="2"/>
        <v>18</v>
      </c>
      <c r="M42" s="97">
        <f t="shared" si="3"/>
        <v>24</v>
      </c>
      <c r="N42" s="147">
        <f t="shared" si="4"/>
        <v>0.68794912698982502</v>
      </c>
      <c r="O42" s="146">
        <f t="shared" si="5"/>
        <v>4.0143020738072709E-2</v>
      </c>
      <c r="P42" s="97">
        <v>67980170</v>
      </c>
    </row>
    <row r="43" spans="1:16" x14ac:dyDescent="0.3">
      <c r="A43" s="106">
        <v>9101</v>
      </c>
      <c r="B43" s="49">
        <v>1</v>
      </c>
      <c r="C43" s="34" t="s">
        <v>29</v>
      </c>
      <c r="D43" s="49">
        <f>VLOOKUP(A43,Previsional!$A$2:$G$347,7,0)</f>
        <v>1</v>
      </c>
      <c r="E43" s="147">
        <f>VLOOKUP(A43,Patentes!$A$5:$F$350,6,0)</f>
        <v>0.80269736077200327</v>
      </c>
      <c r="F43" s="147">
        <f>VLOOKUP(A43,'I G'!$A$5:$F$350,6,0)</f>
        <v>0.17354876968447552</v>
      </c>
      <c r="G43" s="147">
        <f>VLOOKUP(A43,CGR!$A$2:$D$347,4,0)</f>
        <v>1</v>
      </c>
      <c r="H43" s="147">
        <f>VLOOKUP(A43,TM!$A$2:$D$347,4,0)</f>
        <v>0.73269999999999991</v>
      </c>
      <c r="I43" s="147">
        <f>VLOOKUP(A43,IRPi!$A$5:$G$350,7,0)</f>
        <v>1</v>
      </c>
      <c r="J43" s="147">
        <f>VLOOKUP(A43,'R E I'!$A$3:$H$348,8,0)</f>
        <v>1</v>
      </c>
      <c r="K43" s="147">
        <f t="shared" si="1"/>
        <v>0.68423626869132015</v>
      </c>
      <c r="L43" s="92">
        <f t="shared" si="2"/>
        <v>19</v>
      </c>
      <c r="M43" s="97">
        <f t="shared" si="3"/>
        <v>24</v>
      </c>
      <c r="N43" s="147">
        <f t="shared" si="4"/>
        <v>0.68423626869132015</v>
      </c>
      <c r="O43" s="146">
        <f t="shared" si="5"/>
        <v>3.9926369038365543E-2</v>
      </c>
      <c r="P43" s="97">
        <v>67613282</v>
      </c>
    </row>
    <row r="44" spans="1:16" x14ac:dyDescent="0.3">
      <c r="A44" s="106">
        <v>13129</v>
      </c>
      <c r="B44" s="49">
        <v>1</v>
      </c>
      <c r="C44" s="34" t="s">
        <v>22</v>
      </c>
      <c r="D44" s="49">
        <f>VLOOKUP(A44,Previsional!$A$2:$G$347,7,0)</f>
        <v>1</v>
      </c>
      <c r="E44" s="147">
        <f>VLOOKUP(A44,Patentes!$A$5:$F$350,6,0)</f>
        <v>0.71444102192426162</v>
      </c>
      <c r="F44" s="147">
        <f>VLOOKUP(A44,'I G'!$A$5:$F$350,6,0)</f>
        <v>0.22530400317958782</v>
      </c>
      <c r="G44" s="147">
        <f>VLOOKUP(A44,CGR!$A$2:$D$347,4,0)</f>
        <v>1</v>
      </c>
      <c r="H44" s="147">
        <f>VLOOKUP(A44,TM!$A$2:$D$347,4,0)</f>
        <v>0.85040000000000004</v>
      </c>
      <c r="I44" s="147">
        <f>VLOOKUP(A44,IRPi!$A$5:$G$350,7,0)</f>
        <v>1</v>
      </c>
      <c r="J44" s="147">
        <f>VLOOKUP(A44,'R E I'!$A$3:$H$348,8,0)</f>
        <v>1</v>
      </c>
      <c r="K44" s="147">
        <f t="shared" si="1"/>
        <v>0.68394035846838863</v>
      </c>
      <c r="L44" s="92">
        <f t="shared" si="2"/>
        <v>20</v>
      </c>
      <c r="M44" s="97">
        <f t="shared" si="3"/>
        <v>24</v>
      </c>
      <c r="N44" s="147">
        <f t="shared" si="4"/>
        <v>0.68394035846838863</v>
      </c>
      <c r="O44" s="146">
        <f t="shared" si="5"/>
        <v>3.9909102165351651E-2</v>
      </c>
      <c r="P44" s="97">
        <v>67584041</v>
      </c>
    </row>
    <row r="45" spans="1:16" x14ac:dyDescent="0.3">
      <c r="A45" s="106">
        <v>8103</v>
      </c>
      <c r="B45" s="49">
        <v>1</v>
      </c>
      <c r="C45" s="34" t="s">
        <v>39</v>
      </c>
      <c r="D45" s="49">
        <f>VLOOKUP(A45,Previsional!$A$2:$G$347,7,0)</f>
        <v>1</v>
      </c>
      <c r="E45" s="147">
        <f>VLOOKUP(A45,Patentes!$A$5:$F$350,6,0)</f>
        <v>0.7048346055979644</v>
      </c>
      <c r="F45" s="147">
        <f>VLOOKUP(A45,'I G'!$A$5:$F$350,6,0)</f>
        <v>0.17164572150648463</v>
      </c>
      <c r="G45" s="147">
        <f>VLOOKUP(A45,CGR!$A$2:$D$347,4,0)</f>
        <v>1</v>
      </c>
      <c r="H45" s="147">
        <f>VLOOKUP(A45,TM!$A$2:$D$347,4,0)</f>
        <v>0.94420000000000004</v>
      </c>
      <c r="I45" s="147">
        <f>VLOOKUP(A45,IRPi!$A$5:$G$350,7,0)</f>
        <v>1</v>
      </c>
      <c r="J45" s="147">
        <f>VLOOKUP(A45,'R E I'!$A$3:$H$348,8,0)</f>
        <v>1</v>
      </c>
      <c r="K45" s="147">
        <f t="shared" si="1"/>
        <v>0.68123354233590883</v>
      </c>
      <c r="L45" s="92">
        <f t="shared" si="2"/>
        <v>21</v>
      </c>
      <c r="M45" s="97">
        <f t="shared" si="3"/>
        <v>24</v>
      </c>
      <c r="N45" s="147">
        <f t="shared" si="4"/>
        <v>0.68123354233590883</v>
      </c>
      <c r="O45" s="146">
        <f t="shared" si="5"/>
        <v>3.975115476506097E-2</v>
      </c>
      <c r="P45" s="97">
        <v>67316565</v>
      </c>
    </row>
    <row r="46" spans="1:16" x14ac:dyDescent="0.3">
      <c r="A46" s="106">
        <v>8108</v>
      </c>
      <c r="B46" s="49">
        <v>1</v>
      </c>
      <c r="C46" s="34" t="s">
        <v>37</v>
      </c>
      <c r="D46" s="49">
        <f>VLOOKUP(A46,Previsional!$A$2:$G$347,7,0)</f>
        <v>1</v>
      </c>
      <c r="E46" s="147">
        <f>VLOOKUP(A46,Patentes!$A$5:$F$350,6,0)</f>
        <v>0.75589279948337096</v>
      </c>
      <c r="F46" s="147">
        <f>VLOOKUP(A46,'I G'!$A$5:$F$350,6,0)</f>
        <v>0.1750237211741319</v>
      </c>
      <c r="G46" s="147">
        <f>VLOOKUP(A46,CGR!$A$2:$D$347,4,0)</f>
        <v>1</v>
      </c>
      <c r="H46" s="147">
        <f>VLOOKUP(A46,TM!$A$2:$D$347,4,0)</f>
        <v>0.80980000000000008</v>
      </c>
      <c r="I46" s="147">
        <f>VLOOKUP(A46,IRPi!$A$5:$G$350,7,0)</f>
        <v>1</v>
      </c>
      <c r="J46" s="147">
        <f>VLOOKUP(A46,'R E I'!$A$3:$H$348,8,0)</f>
        <v>1</v>
      </c>
      <c r="K46" s="147">
        <f t="shared" si="1"/>
        <v>0.67978841011271285</v>
      </c>
      <c r="L46" s="92">
        <f t="shared" si="2"/>
        <v>22</v>
      </c>
      <c r="M46" s="97">
        <f t="shared" si="3"/>
        <v>24</v>
      </c>
      <c r="N46" s="147">
        <f t="shared" si="4"/>
        <v>0.67978841011271285</v>
      </c>
      <c r="O46" s="146">
        <f t="shared" si="5"/>
        <v>3.9666828801804284E-2</v>
      </c>
      <c r="P46" s="97">
        <v>67173763</v>
      </c>
    </row>
    <row r="47" spans="1:16" x14ac:dyDescent="0.3">
      <c r="A47" s="106">
        <v>13128</v>
      </c>
      <c r="B47" s="49">
        <v>1</v>
      </c>
      <c r="C47" s="34" t="s">
        <v>10</v>
      </c>
      <c r="D47" s="49">
        <f>VLOOKUP(A47,Previsional!$A$2:$G$347,7,0)</f>
        <v>1</v>
      </c>
      <c r="E47" s="147">
        <f>VLOOKUP(A47,Patentes!$A$5:$F$350,6,0)</f>
        <v>0.65213914434226306</v>
      </c>
      <c r="F47" s="147">
        <f>VLOOKUP(A47,'I G'!$A$5:$F$350,6,0)</f>
        <v>0.24886568652583338</v>
      </c>
      <c r="G47" s="147">
        <f>VLOOKUP(A47,CGR!$A$2:$D$347,4,0)</f>
        <v>1</v>
      </c>
      <c r="H47" s="147">
        <f>VLOOKUP(A47,TM!$A$2:$D$347,4,0)</f>
        <v>0.92319999999999991</v>
      </c>
      <c r="I47" s="147">
        <f>VLOOKUP(A47,IRPi!$A$5:$G$350,7,0)</f>
        <v>1</v>
      </c>
      <c r="J47" s="147">
        <f>VLOOKUP(A47,'R E I'!$A$3:$H$348,8,0)</f>
        <v>1</v>
      </c>
      <c r="K47" s="147">
        <f t="shared" si="1"/>
        <v>0.67894512215125036</v>
      </c>
      <c r="L47" s="92">
        <f t="shared" si="2"/>
        <v>23</v>
      </c>
      <c r="M47" s="97">
        <f t="shared" si="3"/>
        <v>24</v>
      </c>
      <c r="N47" s="147">
        <f t="shared" si="4"/>
        <v>0.67894512215125036</v>
      </c>
      <c r="O47" s="146">
        <f t="shared" si="5"/>
        <v>3.9617621491558432E-2</v>
      </c>
      <c r="P47" s="97">
        <v>67090433</v>
      </c>
    </row>
    <row r="48" spans="1:16" x14ac:dyDescent="0.3">
      <c r="A48" s="106">
        <v>13101</v>
      </c>
      <c r="B48" s="49">
        <v>1</v>
      </c>
      <c r="C48" s="34" t="s">
        <v>7</v>
      </c>
      <c r="D48" s="49">
        <f>VLOOKUP(A48,Previsional!$A$2:$G$347,7,0)</f>
        <v>1</v>
      </c>
      <c r="E48" s="147">
        <f>VLOOKUP(A48,Patentes!$A$5:$F$350,6,0)</f>
        <v>0.67687721642596499</v>
      </c>
      <c r="F48" s="147">
        <f>VLOOKUP(A48,'I G'!$A$5:$F$350,6,0)</f>
        <v>0.28332356335568992</v>
      </c>
      <c r="G48" s="147">
        <f>VLOOKUP(A48,CGR!$A$2:$D$347,4,0)</f>
        <v>1</v>
      </c>
      <c r="H48" s="147">
        <f>VLOOKUP(A48,TM!$A$2:$D$347,4,0)</f>
        <v>0.88300000000000001</v>
      </c>
      <c r="I48" s="147">
        <f>VLOOKUP(A48,IRPi!$A$5:$G$350,7,0)</f>
        <v>0.93575031524198171</v>
      </c>
      <c r="J48" s="147">
        <f>VLOOKUP(A48,'R E I'!$A$3:$H$348,8,0)</f>
        <v>0.75</v>
      </c>
      <c r="K48" s="147">
        <f t="shared" si="1"/>
        <v>0.67447543235010921</v>
      </c>
      <c r="L48" s="92">
        <f t="shared" si="2"/>
        <v>24</v>
      </c>
      <c r="M48" s="97">
        <f t="shared" si="3"/>
        <v>24</v>
      </c>
      <c r="N48" s="147">
        <f t="shared" si="4"/>
        <v>0.67447543235010921</v>
      </c>
      <c r="O48" s="146">
        <f t="shared" si="5"/>
        <v>3.9356807365425212E-2</v>
      </c>
      <c r="P48" s="97">
        <v>66648760</v>
      </c>
    </row>
    <row r="49" spans="1:16" x14ac:dyDescent="0.3">
      <c r="A49" s="106">
        <v>7101</v>
      </c>
      <c r="B49" s="49">
        <v>1</v>
      </c>
      <c r="C49" s="34" t="s">
        <v>34</v>
      </c>
      <c r="D49" s="49">
        <f>VLOOKUP(A49,Previsional!$A$2:$G$347,7,0)</f>
        <v>1</v>
      </c>
      <c r="E49" s="147">
        <f>VLOOKUP(A49,Patentes!$A$5:$F$350,6,0)</f>
        <v>0.6805626243464582</v>
      </c>
      <c r="F49" s="147">
        <f>VLOOKUP(A49,'I G'!$A$5:$F$350,6,0)</f>
        <v>0.20934422857158169</v>
      </c>
      <c r="G49" s="147">
        <f>VLOOKUP(A49,CGR!$A$2:$D$347,4,0)</f>
        <v>1</v>
      </c>
      <c r="H49" s="147">
        <f>VLOOKUP(A49,TM!$A$2:$D$347,4,0)</f>
        <v>0.89029999999999998</v>
      </c>
      <c r="I49" s="147">
        <f>VLOOKUP(A49,IRPi!$A$5:$G$350,7,0)</f>
        <v>1</v>
      </c>
      <c r="J49" s="147">
        <f>VLOOKUP(A49,'R E I'!$A$3:$H$348,8,0)</f>
        <v>1</v>
      </c>
      <c r="K49" s="147">
        <f t="shared" si="1"/>
        <v>0.67407797566415584</v>
      </c>
      <c r="L49" s="92">
        <f t="shared" si="2"/>
        <v>25</v>
      </c>
      <c r="M49" s="97">
        <f t="shared" si="3"/>
        <v>24</v>
      </c>
      <c r="N49" s="147">
        <f t="shared" si="4"/>
        <v>0</v>
      </c>
      <c r="O49" s="146">
        <f t="shared" si="5"/>
        <v>0</v>
      </c>
      <c r="P49" s="97">
        <v>0</v>
      </c>
    </row>
    <row r="50" spans="1:16" x14ac:dyDescent="0.3">
      <c r="A50" s="106">
        <v>13109</v>
      </c>
      <c r="B50" s="49">
        <v>1</v>
      </c>
      <c r="C50" s="34" t="s">
        <v>20</v>
      </c>
      <c r="D50" s="49">
        <f>VLOOKUP(A50,Previsional!$A$2:$G$347,7,0)</f>
        <v>1</v>
      </c>
      <c r="E50" s="147">
        <f>VLOOKUP(A50,Patentes!$A$5:$F$350,6,0)</f>
        <v>0.68904027249048283</v>
      </c>
      <c r="F50" s="147">
        <f>VLOOKUP(A50,'I G'!$A$5:$F$350,6,0)</f>
        <v>0.17818634526226187</v>
      </c>
      <c r="G50" s="147">
        <f>VLOOKUP(A50,CGR!$A$2:$D$347,4,0)</f>
        <v>1</v>
      </c>
      <c r="H50" s="147">
        <f>VLOOKUP(A50,TM!$A$2:$D$347,4,0)</f>
        <v>0.87159999999999993</v>
      </c>
      <c r="I50" s="147">
        <f>VLOOKUP(A50,IRPi!$A$5:$G$350,7,0)</f>
        <v>1</v>
      </c>
      <c r="J50" s="147">
        <f>VLOOKUP(A50,'R E I'!$A$3:$H$348,8,0)</f>
        <v>1</v>
      </c>
      <c r="K50" s="147">
        <f t="shared" si="1"/>
        <v>0.66645068168723454</v>
      </c>
      <c r="L50" s="92">
        <f t="shared" si="2"/>
        <v>26</v>
      </c>
      <c r="M50" s="97">
        <f t="shared" si="3"/>
        <v>24</v>
      </c>
      <c r="N50" s="147">
        <f t="shared" si="4"/>
        <v>0</v>
      </c>
      <c r="O50" s="146">
        <f t="shared" si="5"/>
        <v>0</v>
      </c>
      <c r="P50" s="97">
        <v>0</v>
      </c>
    </row>
    <row r="51" spans="1:16" x14ac:dyDescent="0.3">
      <c r="A51" s="106">
        <v>13131</v>
      </c>
      <c r="B51" s="49">
        <v>1</v>
      </c>
      <c r="C51" s="34" t="s">
        <v>38</v>
      </c>
      <c r="D51" s="49">
        <f>VLOOKUP(A51,Previsional!$A$2:$G$347,7,0)</f>
        <v>1</v>
      </c>
      <c r="E51" s="147">
        <f>VLOOKUP(A51,Patentes!$A$5:$F$350,6,0)</f>
        <v>0.77415143603133163</v>
      </c>
      <c r="F51" s="147">
        <f>VLOOKUP(A51,'I G'!$A$5:$F$350,6,0)</f>
        <v>0.12068742436692502</v>
      </c>
      <c r="G51" s="147">
        <f>VLOOKUP(A51,CGR!$A$2:$D$347,4,0)</f>
        <v>1</v>
      </c>
      <c r="H51" s="147">
        <f>VLOOKUP(A51,TM!$A$2:$D$347,4,0)</f>
        <v>0.72900000000000009</v>
      </c>
      <c r="I51" s="147">
        <f>VLOOKUP(A51,IRPi!$A$5:$G$350,7,0)</f>
        <v>1</v>
      </c>
      <c r="J51" s="147">
        <f>VLOOKUP(A51,'R E I'!$A$3:$H$348,8,0)</f>
        <v>0.85120000000000007</v>
      </c>
      <c r="K51" s="147">
        <f t="shared" si="1"/>
        <v>0.6530348587026974</v>
      </c>
      <c r="L51" s="92">
        <f t="shared" si="2"/>
        <v>27</v>
      </c>
      <c r="M51" s="97">
        <f t="shared" si="3"/>
        <v>24</v>
      </c>
      <c r="N51" s="147">
        <f t="shared" si="4"/>
        <v>0</v>
      </c>
      <c r="O51" s="146">
        <f t="shared" si="5"/>
        <v>0</v>
      </c>
      <c r="P51" s="97">
        <v>0</v>
      </c>
    </row>
    <row r="52" spans="1:16" x14ac:dyDescent="0.3">
      <c r="A52" s="106">
        <v>13118</v>
      </c>
      <c r="B52" s="49">
        <v>1</v>
      </c>
      <c r="C52" s="34" t="s">
        <v>16</v>
      </c>
      <c r="D52" s="49">
        <f>VLOOKUP(A52,Previsional!$A$2:$G$347,7,0)</f>
        <v>1</v>
      </c>
      <c r="E52" s="147">
        <f>VLOOKUP(A52,Patentes!$A$5:$F$350,6,0)</f>
        <v>0.742137560726157</v>
      </c>
      <c r="F52" s="147">
        <f>VLOOKUP(A52,'I G'!$A$5:$F$350,6,0)</f>
        <v>0.22306216265008194</v>
      </c>
      <c r="G52" s="147">
        <f>VLOOKUP(A52,CGR!$A$2:$D$347,4,0)</f>
        <v>1</v>
      </c>
      <c r="H52" s="147">
        <f>VLOOKUP(A52,TM!$A$2:$D$347,4,0)</f>
        <v>0.58340000000000003</v>
      </c>
      <c r="I52" s="147">
        <f>VLOOKUP(A52,IRPi!$A$5:$G$350,7,0)</f>
        <v>1</v>
      </c>
      <c r="J52" s="147">
        <f>VLOOKUP(A52,'R E I'!$A$3:$H$348,8,0)</f>
        <v>1</v>
      </c>
      <c r="K52" s="147">
        <f t="shared" si="1"/>
        <v>0.65302368691667545</v>
      </c>
      <c r="L52" s="92">
        <f t="shared" si="2"/>
        <v>28</v>
      </c>
      <c r="M52" s="97">
        <f t="shared" si="3"/>
        <v>24</v>
      </c>
      <c r="N52" s="147">
        <f t="shared" si="4"/>
        <v>0</v>
      </c>
      <c r="O52" s="146">
        <f t="shared" si="5"/>
        <v>0</v>
      </c>
      <c r="P52" s="97">
        <v>0</v>
      </c>
    </row>
    <row r="53" spans="1:16" x14ac:dyDescent="0.3">
      <c r="A53" s="106">
        <v>13120</v>
      </c>
      <c r="B53" s="49">
        <v>1</v>
      </c>
      <c r="C53" s="34" t="s">
        <v>31</v>
      </c>
      <c r="D53" s="49">
        <f>VLOOKUP(A53,Previsional!$A$2:$G$347,7,0)</f>
        <v>1</v>
      </c>
      <c r="E53" s="147">
        <f>VLOOKUP(A53,Patentes!$A$5:$F$350,6,0)</f>
        <v>0.61518080916577156</v>
      </c>
      <c r="F53" s="147">
        <f>VLOOKUP(A53,'I G'!$A$5:$F$350,6,0)</f>
        <v>0.21087220232281417</v>
      </c>
      <c r="G53" s="147">
        <f>VLOOKUP(A53,CGR!$A$2:$D$347,4,0)</f>
        <v>1</v>
      </c>
      <c r="H53" s="147">
        <f>VLOOKUP(A53,TM!$A$2:$D$347,4,0)</f>
        <v>0.9002</v>
      </c>
      <c r="I53" s="147">
        <f>VLOOKUP(A53,IRPi!$A$5:$G$350,7,0)</f>
        <v>0.96076062866640777</v>
      </c>
      <c r="J53" s="147">
        <f>VLOOKUP(A53,'R E I'!$A$3:$H$348,8,0)</f>
        <v>1</v>
      </c>
      <c r="K53" s="147">
        <f t="shared" si="1"/>
        <v>0.65109936522204404</v>
      </c>
      <c r="L53" s="92">
        <f t="shared" si="2"/>
        <v>29</v>
      </c>
      <c r="M53" s="97">
        <f t="shared" si="3"/>
        <v>24</v>
      </c>
      <c r="N53" s="147">
        <f t="shared" si="4"/>
        <v>0</v>
      </c>
      <c r="O53" s="146">
        <f t="shared" si="5"/>
        <v>0</v>
      </c>
      <c r="P53" s="97">
        <v>0</v>
      </c>
    </row>
    <row r="54" spans="1:16" x14ac:dyDescent="0.3">
      <c r="A54" s="106">
        <v>13401</v>
      </c>
      <c r="B54" s="82">
        <v>1</v>
      </c>
      <c r="C54" s="74" t="s">
        <v>42</v>
      </c>
      <c r="D54" s="49">
        <f>VLOOKUP(A54,Previsional!$A$2:$G$347,7,0)</f>
        <v>1</v>
      </c>
      <c r="E54" s="147">
        <f>VLOOKUP(A54,Patentes!$A$5:$F$350,6,0)</f>
        <v>0.56691873724642905</v>
      </c>
      <c r="F54" s="147">
        <f>VLOOKUP(A54,'I G'!$A$5:$F$350,6,0)</f>
        <v>0.23887131147865545</v>
      </c>
      <c r="G54" s="147">
        <f>VLOOKUP(A54,CGR!$A$2:$D$347,4,0)</f>
        <v>1</v>
      </c>
      <c r="H54" s="147">
        <f>VLOOKUP(A54,TM!$A$2:$D$347,4,0)</f>
        <v>0.91549999999999998</v>
      </c>
      <c r="I54" s="147">
        <f>VLOOKUP(A54,IRPi!$A$5:$G$350,7,0)</f>
        <v>1</v>
      </c>
      <c r="J54" s="147">
        <f>VLOOKUP(A54,'R E I'!$A$3:$H$348,8,0)</f>
        <v>0.8590000000000001</v>
      </c>
      <c r="K54" s="147">
        <f t="shared" si="1"/>
        <v>0.63841438590591415</v>
      </c>
      <c r="L54" s="92">
        <f t="shared" si="2"/>
        <v>30</v>
      </c>
      <c r="M54" s="97">
        <f t="shared" si="3"/>
        <v>24</v>
      </c>
      <c r="N54" s="147">
        <f t="shared" si="4"/>
        <v>0</v>
      </c>
      <c r="O54" s="146">
        <f t="shared" si="5"/>
        <v>0</v>
      </c>
      <c r="P54" s="97">
        <v>0</v>
      </c>
    </row>
    <row r="55" spans="1:16" x14ac:dyDescent="0.3">
      <c r="A55" s="106">
        <v>5804</v>
      </c>
      <c r="B55" s="49">
        <v>1</v>
      </c>
      <c r="C55" s="34" t="s">
        <v>30</v>
      </c>
      <c r="D55" s="49">
        <f>VLOOKUP(A55,Previsional!$A$2:$G$347,7,0)</f>
        <v>1</v>
      </c>
      <c r="E55" s="147">
        <f>VLOOKUP(A55,Patentes!$A$5:$F$350,6,0)</f>
        <v>0.63720538720538722</v>
      </c>
      <c r="F55" s="147">
        <f>VLOOKUP(A55,'I G'!$A$5:$F$350,6,0)</f>
        <v>9.1840314649721297E-2</v>
      </c>
      <c r="G55" s="147">
        <f>VLOOKUP(A55,CGR!$A$2:$D$347,4,0)</f>
        <v>1</v>
      </c>
      <c r="H55" s="147">
        <f>VLOOKUP(A55,TM!$A$2:$D$347,4,0)</f>
        <v>0.93420000000000003</v>
      </c>
      <c r="I55" s="147">
        <f>VLOOKUP(A55,IRPi!$A$5:$G$350,7,0)</f>
        <v>1</v>
      </c>
      <c r="J55" s="147">
        <f>VLOOKUP(A55,'R E I'!$A$3:$H$348,8,0)</f>
        <v>1</v>
      </c>
      <c r="K55" s="147">
        <f t="shared" si="1"/>
        <v>0.63611196418431593</v>
      </c>
      <c r="L55" s="92">
        <f t="shared" si="2"/>
        <v>31</v>
      </c>
      <c r="M55" s="97">
        <f t="shared" si="3"/>
        <v>24</v>
      </c>
      <c r="N55" s="147">
        <f t="shared" si="4"/>
        <v>0</v>
      </c>
      <c r="O55" s="146">
        <f t="shared" si="5"/>
        <v>0</v>
      </c>
      <c r="P55" s="97">
        <v>0</v>
      </c>
    </row>
    <row r="56" spans="1:16" x14ac:dyDescent="0.3">
      <c r="A56" s="106">
        <v>8112</v>
      </c>
      <c r="B56" s="49">
        <v>1</v>
      </c>
      <c r="C56" s="34" t="s">
        <v>24</v>
      </c>
      <c r="D56" s="49">
        <f>VLOOKUP(A56,Previsional!$A$2:$G$347,7,0)</f>
        <v>1</v>
      </c>
      <c r="E56" s="147">
        <f>VLOOKUP(A56,Patentes!$A$5:$F$350,6,0)</f>
        <v>0.6164298949969117</v>
      </c>
      <c r="F56" s="147">
        <f>VLOOKUP(A56,'I G'!$A$5:$F$350,6,0)</f>
        <v>0.20684403540639104</v>
      </c>
      <c r="G56" s="147">
        <f>VLOOKUP(A56,CGR!$A$2:$D$347,4,0)</f>
        <v>1</v>
      </c>
      <c r="H56" s="147">
        <f>VLOOKUP(A56,TM!$A$2:$D$347,4,0)</f>
        <v>0.78969999999999996</v>
      </c>
      <c r="I56" s="147">
        <f>VLOOKUP(A56,IRPi!$A$5:$G$350,7,0)</f>
        <v>1</v>
      </c>
      <c r="J56" s="147">
        <f>VLOOKUP(A56,'R E I'!$A$3:$H$348,8,0)</f>
        <v>1</v>
      </c>
      <c r="K56" s="147">
        <f t="shared" si="1"/>
        <v>0.63591647210051694</v>
      </c>
      <c r="L56" s="92">
        <f t="shared" si="2"/>
        <v>32</v>
      </c>
      <c r="M56" s="97">
        <f t="shared" si="3"/>
        <v>24</v>
      </c>
      <c r="N56" s="147">
        <f t="shared" si="4"/>
        <v>0</v>
      </c>
      <c r="O56" s="146">
        <f t="shared" si="5"/>
        <v>0</v>
      </c>
      <c r="P56" s="97">
        <v>0</v>
      </c>
    </row>
    <row r="57" spans="1:16" x14ac:dyDescent="0.3">
      <c r="A57" s="106">
        <v>13108</v>
      </c>
      <c r="B57" s="49">
        <v>1</v>
      </c>
      <c r="C57" s="34" t="s">
        <v>26</v>
      </c>
      <c r="D57" s="49">
        <f>VLOOKUP(A57,Previsional!$A$2:$G$347,7,0)</f>
        <v>1</v>
      </c>
      <c r="E57" s="147">
        <f>VLOOKUP(A57,Patentes!$A$5:$F$350,6,0)</f>
        <v>0.69144220934197065</v>
      </c>
      <c r="F57" s="147">
        <f>VLOOKUP(A57,'I G'!$A$5:$F$350,6,0)</f>
        <v>0.22298630772239836</v>
      </c>
      <c r="G57" s="147">
        <f>VLOOKUP(A57,CGR!$A$2:$D$347,4,0)</f>
        <v>1</v>
      </c>
      <c r="H57" s="147">
        <f>VLOOKUP(A57,TM!$A$2:$D$347,4,0)</f>
        <v>0.58099999999999996</v>
      </c>
      <c r="I57" s="147">
        <f>VLOOKUP(A57,IRPi!$A$5:$G$350,7,0)</f>
        <v>1</v>
      </c>
      <c r="J57" s="147">
        <f>VLOOKUP(A57,'R E I'!$A$3:$H$348,8,0)</f>
        <v>1</v>
      </c>
      <c r="K57" s="147">
        <f t="shared" si="1"/>
        <v>0.63490135020028937</v>
      </c>
      <c r="L57" s="92">
        <f t="shared" si="2"/>
        <v>33</v>
      </c>
      <c r="M57" s="97">
        <f t="shared" si="3"/>
        <v>24</v>
      </c>
      <c r="N57" s="147">
        <f t="shared" si="4"/>
        <v>0</v>
      </c>
      <c r="O57" s="146">
        <f t="shared" si="5"/>
        <v>0</v>
      </c>
      <c r="P57" s="97">
        <v>0</v>
      </c>
    </row>
    <row r="58" spans="1:16" x14ac:dyDescent="0.3">
      <c r="A58" s="106">
        <v>13201</v>
      </c>
      <c r="B58" s="49">
        <v>1</v>
      </c>
      <c r="C58" s="34" t="s">
        <v>13</v>
      </c>
      <c r="D58" s="49">
        <f>VLOOKUP(A58,Previsional!$A$2:$G$347,7,0)</f>
        <v>1</v>
      </c>
      <c r="E58" s="147">
        <f>VLOOKUP(A58,Patentes!$A$5:$F$350,6,0)</f>
        <v>0.67410547313302582</v>
      </c>
      <c r="F58" s="147">
        <f>VLOOKUP(A58,'I G'!$A$5:$F$350,6,0)</f>
        <v>0.12898701011385599</v>
      </c>
      <c r="G58" s="147">
        <f>VLOOKUP(A58,CGR!$A$2:$D$347,4,0)</f>
        <v>1</v>
      </c>
      <c r="H58" s="147">
        <f>VLOOKUP(A58,TM!$A$2:$D$347,4,0)</f>
        <v>0.59750000000000003</v>
      </c>
      <c r="I58" s="147">
        <f>VLOOKUP(A58,IRPi!$A$5:$G$350,7,0)</f>
        <v>1</v>
      </c>
      <c r="J58" s="147">
        <f>VLOOKUP(A58,'R E I'!$A$3:$H$348,8,0)</f>
        <v>1</v>
      </c>
      <c r="K58" s="147">
        <f t="shared" si="1"/>
        <v>0.6078086681250231</v>
      </c>
      <c r="L58" s="92">
        <f t="shared" si="2"/>
        <v>34</v>
      </c>
      <c r="M58" s="97">
        <f t="shared" si="3"/>
        <v>24</v>
      </c>
      <c r="N58" s="147">
        <f t="shared" si="4"/>
        <v>0</v>
      </c>
      <c r="O58" s="146">
        <f t="shared" si="5"/>
        <v>0</v>
      </c>
      <c r="P58" s="97">
        <v>0</v>
      </c>
    </row>
    <row r="59" spans="1:16" x14ac:dyDescent="0.3">
      <c r="A59" s="106">
        <v>13105</v>
      </c>
      <c r="B59" s="49">
        <v>1</v>
      </c>
      <c r="C59" s="34" t="s">
        <v>49</v>
      </c>
      <c r="D59" s="49">
        <f>VLOOKUP(A59,Previsional!$A$2:$G$347,7,0)</f>
        <v>1</v>
      </c>
      <c r="E59" s="147">
        <f>VLOOKUP(A59,Patentes!$A$5:$F$350,6,0)</f>
        <v>0.56218840199422726</v>
      </c>
      <c r="F59" s="147">
        <f>VLOOKUP(A59,'I G'!$A$5:$F$350,6,0)</f>
        <v>9.1307672984400873E-2</v>
      </c>
      <c r="G59" s="147">
        <f>VLOOKUP(A59,CGR!$A$2:$D$347,4,0)</f>
        <v>1</v>
      </c>
      <c r="H59" s="147">
        <f>VLOOKUP(A59,TM!$A$2:$D$347,4,0)</f>
        <v>0.84829999999999994</v>
      </c>
      <c r="I59" s="147">
        <f>VLOOKUP(A59,IRPi!$A$5:$G$350,7,0)</f>
        <v>1</v>
      </c>
      <c r="J59" s="147">
        <f>VLOOKUP(A59,'R E I'!$A$3:$H$348,8,0)</f>
        <v>0.99012500000000003</v>
      </c>
      <c r="K59" s="147">
        <f t="shared" si="1"/>
        <v>0.59634410894407974</v>
      </c>
      <c r="L59" s="92">
        <f t="shared" si="2"/>
        <v>35</v>
      </c>
      <c r="M59" s="97">
        <f t="shared" si="3"/>
        <v>24</v>
      </c>
      <c r="N59" s="147">
        <f t="shared" si="4"/>
        <v>0</v>
      </c>
      <c r="O59" s="146">
        <f t="shared" si="5"/>
        <v>0</v>
      </c>
      <c r="P59" s="97">
        <v>0</v>
      </c>
    </row>
    <row r="60" spans="1:16" x14ac:dyDescent="0.3">
      <c r="A60" s="106">
        <v>13112</v>
      </c>
      <c r="B60" s="49">
        <v>1</v>
      </c>
      <c r="C60" s="106" t="s">
        <v>27</v>
      </c>
      <c r="D60" s="49">
        <f>VLOOKUP(A60,Previsional!$A$2:$G$347,7,0)</f>
        <v>1</v>
      </c>
      <c r="E60" s="147">
        <f>VLOOKUP(A60,Patentes!$A$5:$F$350,6,0)</f>
        <v>0.62234042553191493</v>
      </c>
      <c r="F60" s="147">
        <f>VLOOKUP(A60,'I G'!$A$5:$F$350,6,0)</f>
        <v>6.8798094102428917E-2</v>
      </c>
      <c r="G60" s="147">
        <f>VLOOKUP(A60,CGR!$A$2:$D$347,4,0)</f>
        <v>1</v>
      </c>
      <c r="H60" s="147">
        <f>VLOOKUP(A60,TM!$A$2:$D$347,4,0)</f>
        <v>0.71329999999999993</v>
      </c>
      <c r="I60" s="147">
        <f>VLOOKUP(A60,IRPi!$A$5:$G$350,7,0)</f>
        <v>1</v>
      </c>
      <c r="J60" s="147">
        <f>VLOOKUP(A60,'R E I'!$A$3:$H$348,8,0)</f>
        <v>1</v>
      </c>
      <c r="K60" s="147">
        <f t="shared" si="1"/>
        <v>0.5920136724617775</v>
      </c>
      <c r="L60" s="92">
        <f t="shared" si="2"/>
        <v>36</v>
      </c>
      <c r="M60" s="97">
        <f t="shared" si="3"/>
        <v>24</v>
      </c>
      <c r="N60" s="147">
        <f t="shared" si="4"/>
        <v>0</v>
      </c>
      <c r="O60" s="146">
        <f t="shared" si="5"/>
        <v>0</v>
      </c>
      <c r="P60" s="97">
        <v>0</v>
      </c>
    </row>
    <row r="61" spans="1:16" x14ac:dyDescent="0.3">
      <c r="A61" s="106">
        <v>13110</v>
      </c>
      <c r="B61" s="49">
        <v>1</v>
      </c>
      <c r="C61" s="34" t="s">
        <v>35</v>
      </c>
      <c r="D61" s="49">
        <f>VLOOKUP(A61,Previsional!$A$2:$G$347,7,0)</f>
        <v>1</v>
      </c>
      <c r="E61" s="147">
        <f>VLOOKUP(A61,Patentes!$A$5:$F$350,6,0)</f>
        <v>0.49744594915656926</v>
      </c>
      <c r="F61" s="147">
        <f>VLOOKUP(A61,'I G'!$A$5:$F$350,6,0)</f>
        <v>0.198739139790097</v>
      </c>
      <c r="G61" s="147">
        <f>VLOOKUP(A61,CGR!$A$2:$D$347,4,0)</f>
        <v>1</v>
      </c>
      <c r="H61" s="147">
        <f>VLOOKUP(A61,TM!$A$2:$D$347,4,0)</f>
        <v>0.78650000000000009</v>
      </c>
      <c r="I61" s="147">
        <f>VLOOKUP(A61,IRPi!$A$5:$G$350,7,0)</f>
        <v>1</v>
      </c>
      <c r="J61" s="147">
        <f>VLOOKUP(A61,'R E I'!$A$3:$H$348,8,0)</f>
        <v>0.85010000000000008</v>
      </c>
      <c r="K61" s="147">
        <f t="shared" si="1"/>
        <v>0.58427086715232346</v>
      </c>
      <c r="L61" s="92">
        <f t="shared" si="2"/>
        <v>37</v>
      </c>
      <c r="M61" s="97">
        <f t="shared" si="3"/>
        <v>24</v>
      </c>
      <c r="N61" s="147">
        <f t="shared" si="4"/>
        <v>0</v>
      </c>
      <c r="O61" s="146">
        <f t="shared" si="5"/>
        <v>0</v>
      </c>
      <c r="P61" s="97">
        <v>0</v>
      </c>
    </row>
    <row r="62" spans="1:16" x14ac:dyDescent="0.3">
      <c r="A62" s="106">
        <v>13113</v>
      </c>
      <c r="B62" s="49">
        <v>1</v>
      </c>
      <c r="C62" s="34" t="s">
        <v>18</v>
      </c>
      <c r="D62" s="49">
        <f>VLOOKUP(A62,Previsional!$A$2:$G$347,7,0)</f>
        <v>1</v>
      </c>
      <c r="E62" s="147">
        <f>VLOOKUP(A62,Patentes!$A$5:$F$350,6,0)</f>
        <v>0.37220691766146313</v>
      </c>
      <c r="F62" s="147">
        <f>VLOOKUP(A62,'I G'!$A$5:$F$350,6,0)</f>
        <v>0.2269125543958195</v>
      </c>
      <c r="G62" s="147">
        <f>VLOOKUP(A62,CGR!$A$2:$D$347,4,0)</f>
        <v>1</v>
      </c>
      <c r="H62" s="147">
        <f>VLOOKUP(A62,TM!$A$2:$D$347,4,0)</f>
        <v>0.82389999999999997</v>
      </c>
      <c r="I62" s="147">
        <f>VLOOKUP(A62,IRPi!$A$5:$G$350,7,0)</f>
        <v>1</v>
      </c>
      <c r="J62" s="147">
        <f>VLOOKUP(A62,'R E I'!$A$3:$H$348,8,0)</f>
        <v>1</v>
      </c>
      <c r="K62" s="147">
        <f t="shared" si="1"/>
        <v>0.56058555978046698</v>
      </c>
      <c r="L62" s="92">
        <f t="shared" si="2"/>
        <v>38</v>
      </c>
      <c r="M62" s="97">
        <f t="shared" si="3"/>
        <v>24</v>
      </c>
      <c r="N62" s="147">
        <f t="shared" si="4"/>
        <v>0</v>
      </c>
      <c r="O62" s="146">
        <f t="shared" si="5"/>
        <v>0</v>
      </c>
      <c r="P62" s="97">
        <v>0</v>
      </c>
    </row>
    <row r="63" spans="1:16" x14ac:dyDescent="0.3">
      <c r="A63" s="106">
        <v>2101</v>
      </c>
      <c r="B63" s="49">
        <v>1</v>
      </c>
      <c r="C63" s="34" t="s">
        <v>28</v>
      </c>
      <c r="D63" s="49">
        <f>VLOOKUP(A63,Previsional!$A$2:$G$347,7,0)</f>
        <v>1</v>
      </c>
      <c r="E63" s="147">
        <f>VLOOKUP(A63,Patentes!$A$5:$F$350,6,0)</f>
        <v>0.27898458440975632</v>
      </c>
      <c r="F63" s="147">
        <f>VLOOKUP(A63,'I G'!$A$5:$F$350,6,0)</f>
        <v>0.25554221979023106</v>
      </c>
      <c r="G63" s="147">
        <f>VLOOKUP(A63,CGR!$A$2:$D$347,4,0)</f>
        <v>1</v>
      </c>
      <c r="H63" s="147">
        <f>VLOOKUP(A63,TM!$A$2:$D$347,4,0)</f>
        <v>0.70469999999999999</v>
      </c>
      <c r="I63" s="147">
        <f>VLOOKUP(A63,IRPi!$A$5:$G$350,7,0)</f>
        <v>1</v>
      </c>
      <c r="J63" s="147">
        <f>VLOOKUP(A63,'R E I'!$A$3:$H$348,8,0)</f>
        <v>0.99780000000000002</v>
      </c>
      <c r="K63" s="147">
        <f t="shared" si="1"/>
        <v>0.51712515949097249</v>
      </c>
      <c r="L63" s="92">
        <f t="shared" si="2"/>
        <v>39</v>
      </c>
      <c r="M63" s="97">
        <f t="shared" si="3"/>
        <v>24</v>
      </c>
      <c r="N63" s="147">
        <f t="shared" si="4"/>
        <v>0</v>
      </c>
      <c r="O63" s="146">
        <f t="shared" si="5"/>
        <v>0</v>
      </c>
      <c r="P63" s="97">
        <v>0</v>
      </c>
    </row>
    <row r="64" spans="1:16" x14ac:dyDescent="0.3">
      <c r="A64" s="106">
        <v>5101</v>
      </c>
      <c r="B64" s="49">
        <v>1</v>
      </c>
      <c r="C64" s="34" t="s">
        <v>47</v>
      </c>
      <c r="D64" s="49">
        <f>VLOOKUP(A64,Previsional!$A$2:$G$347,7,0)</f>
        <v>0</v>
      </c>
      <c r="E64" s="147">
        <f>VLOOKUP(A64,Patentes!$A$5:$F$350,6,0)</f>
        <v>0.92701012672237282</v>
      </c>
      <c r="F64" s="147">
        <f>VLOOKUP(A64,'I G'!$A$5:$F$350,6,0)</f>
        <v>0.16909767385631497</v>
      </c>
      <c r="G64" s="147">
        <f>VLOOKUP(A64,CGR!$A$2:$D$347,4,0)</f>
        <v>1</v>
      </c>
      <c r="H64" s="147">
        <f>VLOOKUP(A64,TM!$A$2:$D$347,4,0)</f>
        <v>0.93220000000000003</v>
      </c>
      <c r="I64" s="147">
        <f>VLOOKUP(A64,IRPi!$A$5:$G$350,7,0)</f>
        <v>1</v>
      </c>
      <c r="J64" s="147">
        <f>VLOOKUP(A64,'R E I'!$A$3:$H$348,8,0)</f>
        <v>0.95942499999999997</v>
      </c>
      <c r="K64" s="147">
        <f t="shared" si="1"/>
        <v>0</v>
      </c>
      <c r="L64" s="92">
        <f t="shared" si="2"/>
        <v>40</v>
      </c>
      <c r="M64" s="97">
        <f t="shared" si="3"/>
        <v>24</v>
      </c>
      <c r="N64" s="147">
        <f t="shared" si="4"/>
        <v>0</v>
      </c>
      <c r="O64" s="146">
        <f t="shared" si="5"/>
        <v>0</v>
      </c>
      <c r="P64" s="97">
        <v>0</v>
      </c>
    </row>
    <row r="65" spans="1:17" x14ac:dyDescent="0.3">
      <c r="A65" s="106">
        <v>5109</v>
      </c>
      <c r="B65" s="49">
        <v>1</v>
      </c>
      <c r="C65" s="34" t="s">
        <v>17</v>
      </c>
      <c r="D65" s="49">
        <f>VLOOKUP(A65,Previsional!$A$2:$G$347,7,0)</f>
        <v>0</v>
      </c>
      <c r="E65" s="147">
        <f>VLOOKUP(A65,Patentes!$A$5:$F$350,6,0)</f>
        <v>0.63465051009043527</v>
      </c>
      <c r="F65" s="147">
        <f>VLOOKUP(A65,'I G'!$A$5:$F$350,6,0)</f>
        <v>0.1480424251365681</v>
      </c>
      <c r="G65" s="147">
        <f>VLOOKUP(A65,CGR!$A$2:$D$347,4,0)</f>
        <v>1</v>
      </c>
      <c r="H65" s="147">
        <f>VLOOKUP(A65,TM!$A$2:$D$347,4,0)</f>
        <v>0.96239999999999992</v>
      </c>
      <c r="I65" s="147">
        <f>VLOOKUP(A65,IRPi!$A$5:$G$350,7,0)</f>
        <v>1</v>
      </c>
      <c r="J65" s="147">
        <f>VLOOKUP(A65,'R E I'!$A$3:$H$348,8,0)</f>
        <v>1</v>
      </c>
      <c r="K65" s="147">
        <f t="shared" si="1"/>
        <v>0</v>
      </c>
      <c r="L65" s="92">
        <f t="shared" si="2"/>
        <v>40</v>
      </c>
      <c r="M65" s="97">
        <f t="shared" si="3"/>
        <v>24</v>
      </c>
      <c r="N65" s="147">
        <f t="shared" si="4"/>
        <v>0</v>
      </c>
      <c r="O65" s="146">
        <f t="shared" si="5"/>
        <v>0</v>
      </c>
      <c r="P65" s="97">
        <v>0</v>
      </c>
    </row>
    <row r="66" spans="1:17" x14ac:dyDescent="0.3">
      <c r="A66" s="106">
        <v>5801</v>
      </c>
      <c r="B66" s="49">
        <v>1</v>
      </c>
      <c r="C66" s="34" t="s">
        <v>48</v>
      </c>
      <c r="D66" s="49">
        <f>VLOOKUP(A66,Previsional!$A$2:$G$347,7,0)</f>
        <v>0</v>
      </c>
      <c r="E66" s="147">
        <f>VLOOKUP(A66,Patentes!$A$5:$F$350,6,0)</f>
        <v>0.49039405412985554</v>
      </c>
      <c r="F66" s="147">
        <f>VLOOKUP(A66,'I G'!$A$5:$F$350,6,0)</f>
        <v>0.1203978229901618</v>
      </c>
      <c r="G66" s="147">
        <f>VLOOKUP(A66,CGR!$A$2:$D$347,4,0)</f>
        <v>1</v>
      </c>
      <c r="H66" s="147">
        <f>VLOOKUP(A66,TM!$A$2:$D$347,4,0)</f>
        <v>0.7501000000000001</v>
      </c>
      <c r="I66" s="147">
        <f>VLOOKUP(A66,IRPi!$A$5:$G$350,7,0)</f>
        <v>1</v>
      </c>
      <c r="J66" s="147">
        <f>VLOOKUP(A66,'R E I'!$A$3:$H$348,8,0)</f>
        <v>1</v>
      </c>
      <c r="K66" s="147">
        <f t="shared" si="1"/>
        <v>0</v>
      </c>
      <c r="L66" s="92">
        <f t="shared" si="2"/>
        <v>40</v>
      </c>
      <c r="M66" s="97">
        <f t="shared" si="3"/>
        <v>24</v>
      </c>
      <c r="N66" s="147">
        <f t="shared" si="4"/>
        <v>0</v>
      </c>
      <c r="O66" s="146">
        <f t="shared" si="5"/>
        <v>0</v>
      </c>
      <c r="P66" s="97">
        <v>0</v>
      </c>
    </row>
    <row r="67" spans="1:17" x14ac:dyDescent="0.3">
      <c r="A67" s="106">
        <v>13103</v>
      </c>
      <c r="B67" s="49">
        <v>1</v>
      </c>
      <c r="C67" s="34" t="s">
        <v>46</v>
      </c>
      <c r="D67" s="49">
        <f>VLOOKUP(A67,Previsional!$A$2:$G$347,7,0)</f>
        <v>0</v>
      </c>
      <c r="E67" s="147">
        <f>VLOOKUP(A67,Patentes!$A$5:$F$350,6,0)</f>
        <v>0.87448951810509123</v>
      </c>
      <c r="F67" s="147">
        <f>VLOOKUP(A67,'I G'!$A$5:$F$350,6,0)</f>
        <v>6.6978825977759573E-2</v>
      </c>
      <c r="G67" s="147">
        <f>VLOOKUP(A67,CGR!$A$2:$D$347,4,0)</f>
        <v>1</v>
      </c>
      <c r="H67" s="147">
        <f>VLOOKUP(A67,TM!$A$2:$D$347,4,0)</f>
        <v>0.76890000000000003</v>
      </c>
      <c r="I67" s="147">
        <f>VLOOKUP(A67,IRPi!$A$5:$G$350,7,0)</f>
        <v>1</v>
      </c>
      <c r="J67" s="147">
        <f>VLOOKUP(A67,'R E I'!$A$3:$H$348,8,0)</f>
        <v>1</v>
      </c>
      <c r="K67" s="147">
        <f t="shared" si="1"/>
        <v>0</v>
      </c>
      <c r="L67" s="92">
        <f t="shared" si="2"/>
        <v>40</v>
      </c>
      <c r="M67" s="97">
        <f t="shared" si="3"/>
        <v>24</v>
      </c>
      <c r="N67" s="147">
        <f t="shared" si="4"/>
        <v>0</v>
      </c>
      <c r="O67" s="146">
        <f t="shared" si="5"/>
        <v>0</v>
      </c>
      <c r="P67" s="97">
        <v>0</v>
      </c>
    </row>
    <row r="68" spans="1:17" x14ac:dyDescent="0.3">
      <c r="A68" s="106">
        <v>13117</v>
      </c>
      <c r="B68" s="49">
        <v>1</v>
      </c>
      <c r="C68" s="34" t="s">
        <v>44</v>
      </c>
      <c r="D68" s="49">
        <f>VLOOKUP(A68,Previsional!$A$2:$G$347,7,0)</f>
        <v>0</v>
      </c>
      <c r="E68" s="147">
        <f>VLOOKUP(A68,Patentes!$A$5:$F$350,6,0)</f>
        <v>0.6065838308859125</v>
      </c>
      <c r="F68" s="147">
        <f>VLOOKUP(A68,'I G'!$A$5:$F$350,6,0)</f>
        <v>6.9361794107218488E-2</v>
      </c>
      <c r="G68" s="147">
        <f>VLOOKUP(A68,CGR!$A$2:$D$347,4,0)</f>
        <v>1</v>
      </c>
      <c r="H68" s="147">
        <f>VLOOKUP(A68,TM!$A$2:$D$347,4,0)</f>
        <v>0.83900000000000008</v>
      </c>
      <c r="I68" s="147">
        <f>VLOOKUP(A68,IRPi!$A$5:$G$350,7,0)</f>
        <v>1</v>
      </c>
      <c r="J68" s="147">
        <f>VLOOKUP(A68,'R E I'!$A$3:$H$348,8,0)</f>
        <v>0.98809999999999998</v>
      </c>
      <c r="K68" s="147">
        <f t="shared" si="1"/>
        <v>0</v>
      </c>
      <c r="L68" s="92">
        <f t="shared" si="2"/>
        <v>40</v>
      </c>
      <c r="M68" s="97">
        <f t="shared" si="3"/>
        <v>24</v>
      </c>
      <c r="N68" s="147">
        <f t="shared" si="4"/>
        <v>0</v>
      </c>
      <c r="O68" s="146">
        <f t="shared" si="5"/>
        <v>0</v>
      </c>
      <c r="P68" s="97">
        <v>0</v>
      </c>
    </row>
    <row r="69" spans="1:17" x14ac:dyDescent="0.3">
      <c r="A69" s="106">
        <v>13121</v>
      </c>
      <c r="B69" s="49">
        <v>1</v>
      </c>
      <c r="C69" s="34" t="s">
        <v>45</v>
      </c>
      <c r="D69" s="49">
        <f>VLOOKUP(A69,Previsional!$A$2:$G$347,7,0)</f>
        <v>0</v>
      </c>
      <c r="E69" s="147">
        <f>VLOOKUP(A69,Patentes!$A$5:$F$350,6,0)</f>
        <v>0.68917596398512426</v>
      </c>
      <c r="F69" s="147">
        <f>VLOOKUP(A69,'I G'!$A$5:$F$350,6,0)</f>
        <v>0.11223983740433149</v>
      </c>
      <c r="G69" s="147">
        <f>VLOOKUP(A69,CGR!$A$2:$D$347,4,0)</f>
        <v>1</v>
      </c>
      <c r="H69" s="147">
        <f>VLOOKUP(A69,TM!$A$2:$D$347,4,0)</f>
        <v>0.92989999999999995</v>
      </c>
      <c r="I69" s="147">
        <f>VLOOKUP(A69,IRPi!$A$5:$G$350,7,0)</f>
        <v>1</v>
      </c>
      <c r="J69" s="147">
        <f>VLOOKUP(A69,'R E I'!$A$3:$H$348,8,0)</f>
        <v>0.98809999999999998</v>
      </c>
      <c r="K69" s="147">
        <f t="shared" si="1"/>
        <v>0</v>
      </c>
      <c r="L69" s="92">
        <f t="shared" si="2"/>
        <v>40</v>
      </c>
      <c r="M69" s="97">
        <f t="shared" si="3"/>
        <v>24</v>
      </c>
      <c r="N69" s="147">
        <f t="shared" si="4"/>
        <v>0</v>
      </c>
      <c r="O69" s="146">
        <f t="shared" si="5"/>
        <v>0</v>
      </c>
      <c r="P69" s="97">
        <v>0</v>
      </c>
    </row>
    <row r="70" spans="1:17" x14ac:dyDescent="0.3">
      <c r="A70" s="106">
        <v>13126</v>
      </c>
      <c r="B70" s="49">
        <v>1</v>
      </c>
      <c r="C70" s="34" t="s">
        <v>40</v>
      </c>
      <c r="D70" s="49">
        <f>VLOOKUP(A70,Previsional!$A$2:$G$347,7,0)</f>
        <v>0</v>
      </c>
      <c r="E70" s="147">
        <f>VLOOKUP(A70,Patentes!$A$5:$F$350,6,0)</f>
        <v>0.80272641805076783</v>
      </c>
      <c r="F70" s="147">
        <f>VLOOKUP(A70,'I G'!$A$5:$F$350,6,0)</f>
        <v>0.18835288241712136</v>
      </c>
      <c r="G70" s="147">
        <f>VLOOKUP(A70,CGR!$A$2:$D$347,4,0)</f>
        <v>1</v>
      </c>
      <c r="H70" s="147">
        <f>VLOOKUP(A70,TM!$A$2:$D$347,4,0)</f>
        <v>0.93129999999999991</v>
      </c>
      <c r="I70" s="147">
        <f>VLOOKUP(A70,IRPi!$A$5:$G$350,7,0)</f>
        <v>1</v>
      </c>
      <c r="J70" s="147">
        <f>VLOOKUP(A70,'R E I'!$A$3:$H$348,8,0)</f>
        <v>1</v>
      </c>
      <c r="K70" s="147">
        <f t="shared" si="1"/>
        <v>0</v>
      </c>
      <c r="L70" s="92">
        <f t="shared" si="2"/>
        <v>40</v>
      </c>
      <c r="M70" s="97">
        <f t="shared" si="3"/>
        <v>24</v>
      </c>
      <c r="N70" s="147">
        <f t="shared" si="4"/>
        <v>0</v>
      </c>
      <c r="O70" s="146">
        <f t="shared" si="5"/>
        <v>0</v>
      </c>
      <c r="P70" s="97">
        <v>0</v>
      </c>
    </row>
    <row r="71" spans="1:17" ht="15" thickBot="1" x14ac:dyDescent="0.35">
      <c r="A71" s="100">
        <v>13130</v>
      </c>
      <c r="B71" s="101">
        <v>1</v>
      </c>
      <c r="C71" s="100" t="s">
        <v>41</v>
      </c>
      <c r="D71" s="101">
        <f>VLOOKUP(A71,Previsional!$A$2:$G$347,7,0)</f>
        <v>0</v>
      </c>
      <c r="E71" s="187">
        <f>VLOOKUP(A71,Patentes!$A$5:$F$350,6,0)</f>
        <v>0.81180591149837689</v>
      </c>
      <c r="F71" s="187">
        <f>VLOOKUP(A71,'I G'!$A$5:$F$350,6,0)</f>
        <v>0.21184439292418339</v>
      </c>
      <c r="G71" s="187">
        <f>VLOOKUP(A71,CGR!$A$2:$D$347,4,0)</f>
        <v>1</v>
      </c>
      <c r="H71" s="187">
        <f>VLOOKUP(A71,TM!$A$2:$D$347,4,0)</f>
        <v>0.73019999999999996</v>
      </c>
      <c r="I71" s="187">
        <f>VLOOKUP(A71,IRPi!$A$5:$G$350,7,0)</f>
        <v>1</v>
      </c>
      <c r="J71" s="187">
        <f>VLOOKUP(A71,'R E I'!$A$3:$H$348,8,0)</f>
        <v>1</v>
      </c>
      <c r="K71" s="187">
        <f t="shared" si="1"/>
        <v>0</v>
      </c>
      <c r="L71" s="188">
        <f t="shared" si="2"/>
        <v>40</v>
      </c>
      <c r="M71" s="189">
        <f t="shared" si="3"/>
        <v>24</v>
      </c>
      <c r="N71" s="187">
        <f t="shared" si="4"/>
        <v>0</v>
      </c>
      <c r="O71" s="190">
        <f t="shared" si="5"/>
        <v>0</v>
      </c>
      <c r="P71" s="189">
        <v>0</v>
      </c>
      <c r="Q71" s="100"/>
    </row>
    <row r="72" spans="1:17" ht="15" thickTop="1" x14ac:dyDescent="0.3">
      <c r="A72" s="106">
        <v>5606</v>
      </c>
      <c r="B72" s="49">
        <v>2</v>
      </c>
      <c r="C72" s="34" t="s">
        <v>50</v>
      </c>
      <c r="D72" s="49">
        <f>VLOOKUP(A72,Previsional!$A$2:$G$347,7,0)</f>
        <v>1</v>
      </c>
      <c r="E72" s="147">
        <f>VLOOKUP(A72,Patentes!$A$5:$F$350,6,0)</f>
        <v>0.81941544885177453</v>
      </c>
      <c r="F72" s="147">
        <f>VLOOKUP(A72,'I G'!$A$5:$F$350,6,0)</f>
        <v>0.38704298413489635</v>
      </c>
      <c r="G72" s="147">
        <f>VLOOKUP(A72,CGR!$A$2:$D$347,4,0)</f>
        <v>1</v>
      </c>
      <c r="H72" s="147">
        <f>VLOOKUP(A72,TM!$A$2:$D$347,4,0)</f>
        <v>0.91859999999999997</v>
      </c>
      <c r="I72" s="147">
        <f>VLOOKUP(A72,IRPi!$A$5:$G$350,7,0)</f>
        <v>1</v>
      </c>
      <c r="J72" s="147">
        <f>VLOOKUP(A72,'R E I'!$A$3:$H$348,8,0)</f>
        <v>1</v>
      </c>
      <c r="K72" s="147">
        <f t="shared" si="1"/>
        <v>0.77134615313184518</v>
      </c>
      <c r="L72" s="92">
        <f t="shared" ref="L72:L108" si="6">_xlfn.RANK.EQ(K72,$K$72:$K$108,0)</f>
        <v>1</v>
      </c>
      <c r="M72" s="97">
        <f t="shared" si="3"/>
        <v>19</v>
      </c>
      <c r="N72" s="147">
        <f t="shared" si="4"/>
        <v>0.77134615313184518</v>
      </c>
      <c r="O72" s="146">
        <f t="shared" si="5"/>
        <v>5.7643829533884895E-2</v>
      </c>
      <c r="P72" s="97">
        <v>146425351</v>
      </c>
    </row>
    <row r="73" spans="1:17" x14ac:dyDescent="0.3">
      <c r="A73" s="106">
        <v>10109</v>
      </c>
      <c r="B73" s="49">
        <v>2</v>
      </c>
      <c r="C73" s="106" t="s">
        <v>55</v>
      </c>
      <c r="D73" s="49">
        <f>VLOOKUP(A73,Previsional!$A$2:$G$347,7,0)</f>
        <v>1</v>
      </c>
      <c r="E73" s="147">
        <f>VLOOKUP(A73,Patentes!$A$5:$F$350,6,0)</f>
        <v>0.92449042618900557</v>
      </c>
      <c r="F73" s="147">
        <f>VLOOKUP(A73,'I G'!$A$5:$F$350,6,0)</f>
        <v>0.23012259504466573</v>
      </c>
      <c r="G73" s="147">
        <f>VLOOKUP(A73,CGR!$A$2:$D$347,4,0)</f>
        <v>1</v>
      </c>
      <c r="H73" s="147">
        <f>VLOOKUP(A73,TM!$A$2:$D$347,4,0)</f>
        <v>0.84730000000000005</v>
      </c>
      <c r="I73" s="147">
        <f>VLOOKUP(A73,IRPi!$A$5:$G$350,7,0)</f>
        <v>1</v>
      </c>
      <c r="J73" s="147">
        <f>VLOOKUP(A73,'R E I'!$A$3:$H$348,8,0)</f>
        <v>1</v>
      </c>
      <c r="K73" s="147">
        <f t="shared" si="1"/>
        <v>0.75819729792731838</v>
      </c>
      <c r="L73" s="92">
        <f t="shared" si="6"/>
        <v>2</v>
      </c>
      <c r="M73" s="97">
        <f t="shared" si="3"/>
        <v>19</v>
      </c>
      <c r="N73" s="147">
        <f t="shared" si="4"/>
        <v>0.75819729792731838</v>
      </c>
      <c r="O73" s="146">
        <f t="shared" si="5"/>
        <v>5.6661196296008458E-2</v>
      </c>
      <c r="P73" s="97">
        <v>143929295</v>
      </c>
    </row>
    <row r="74" spans="1:17" x14ac:dyDescent="0.3">
      <c r="A74" s="106">
        <v>10301</v>
      </c>
      <c r="B74" s="49">
        <v>2</v>
      </c>
      <c r="C74" s="34" t="s">
        <v>66</v>
      </c>
      <c r="D74" s="49">
        <f>VLOOKUP(A74,Previsional!$A$2:$G$347,7,0)</f>
        <v>1</v>
      </c>
      <c r="E74" s="147">
        <f>VLOOKUP(A74,Patentes!$A$5:$F$350,6,0)</f>
        <v>0.86657253794564071</v>
      </c>
      <c r="F74" s="147">
        <f>VLOOKUP(A74,'I G'!$A$5:$F$350,6,0)</f>
        <v>0.14698227364515848</v>
      </c>
      <c r="G74" s="147">
        <f>VLOOKUP(A74,CGR!$A$2:$D$347,4,0)</f>
        <v>1</v>
      </c>
      <c r="H74" s="147">
        <f>VLOOKUP(A74,TM!$A$2:$D$347,4,0)</f>
        <v>0.93159999999999998</v>
      </c>
      <c r="I74" s="147">
        <f>VLOOKUP(A74,IRPi!$A$5:$G$350,7,0)</f>
        <v>1</v>
      </c>
      <c r="J74" s="147">
        <f>VLOOKUP(A74,'R E I'!$A$3:$H$348,8,0)</f>
        <v>1</v>
      </c>
      <c r="K74" s="147">
        <f t="shared" si="1"/>
        <v>0.72978595669226387</v>
      </c>
      <c r="L74" s="92">
        <f t="shared" si="6"/>
        <v>3</v>
      </c>
      <c r="M74" s="97">
        <f t="shared" si="3"/>
        <v>19</v>
      </c>
      <c r="N74" s="147">
        <f t="shared" si="4"/>
        <v>0.72978595669226387</v>
      </c>
      <c r="O74" s="146">
        <f t="shared" si="5"/>
        <v>5.4537975088081357E-2</v>
      </c>
      <c r="P74" s="97">
        <v>138535944</v>
      </c>
    </row>
    <row r="75" spans="1:17" x14ac:dyDescent="0.3">
      <c r="A75" s="106">
        <v>5103</v>
      </c>
      <c r="B75" s="49">
        <v>2</v>
      </c>
      <c r="C75" s="106" t="s">
        <v>57</v>
      </c>
      <c r="D75" s="49">
        <f>VLOOKUP(A75,Previsional!$A$2:$G$347,7,0)</f>
        <v>1</v>
      </c>
      <c r="E75" s="147">
        <f>VLOOKUP(A75,Patentes!$A$5:$F$350,6,0)</f>
        <v>0.81074598224993999</v>
      </c>
      <c r="F75" s="147">
        <f>VLOOKUP(A75,'I G'!$A$5:$F$350,6,0)</f>
        <v>0.24089329752867392</v>
      </c>
      <c r="G75" s="147">
        <f>VLOOKUP(A75,CGR!$A$2:$D$347,4,0)</f>
        <v>1</v>
      </c>
      <c r="H75" s="147">
        <f>VLOOKUP(A75,TM!$A$2:$D$347,4,0)</f>
        <v>0.90290000000000004</v>
      </c>
      <c r="I75" s="147">
        <f>VLOOKUP(A75,IRPi!$A$5:$G$350,7,0)</f>
        <v>1</v>
      </c>
      <c r="J75" s="147">
        <f>VLOOKUP(A75,'R E I'!$A$3:$H$348,8,0)</f>
        <v>1</v>
      </c>
      <c r="K75" s="147">
        <f t="shared" si="1"/>
        <v>0.7294194181696475</v>
      </c>
      <c r="L75" s="92">
        <f t="shared" si="6"/>
        <v>4</v>
      </c>
      <c r="M75" s="97">
        <f t="shared" si="3"/>
        <v>19</v>
      </c>
      <c r="N75" s="147">
        <f t="shared" si="4"/>
        <v>0.7294194181696475</v>
      </c>
      <c r="O75" s="146">
        <f t="shared" si="5"/>
        <v>5.4510583126600107E-2</v>
      </c>
      <c r="P75" s="97">
        <v>138466363</v>
      </c>
    </row>
    <row r="76" spans="1:17" x14ac:dyDescent="0.3">
      <c r="A76" s="106">
        <v>6108</v>
      </c>
      <c r="B76" s="49">
        <v>2</v>
      </c>
      <c r="C76" s="106" t="s">
        <v>67</v>
      </c>
      <c r="D76" s="49">
        <f>VLOOKUP(A76,Previsional!$A$2:$G$347,7,0)</f>
        <v>1</v>
      </c>
      <c r="E76" s="147">
        <f>VLOOKUP(A76,Patentes!$A$5:$F$350,6,0)</f>
        <v>0.89715412792335869</v>
      </c>
      <c r="F76" s="147">
        <f>VLOOKUP(A76,'I G'!$A$5:$F$350,6,0)</f>
        <v>0.22352022759633763</v>
      </c>
      <c r="G76" s="147">
        <f>VLOOKUP(A76,CGR!$A$2:$D$347,4,0)</f>
        <v>1</v>
      </c>
      <c r="H76" s="147">
        <f>VLOOKUP(A76,TM!$A$2:$D$347,4,0)</f>
        <v>0.70799999999999996</v>
      </c>
      <c r="I76" s="147">
        <f>VLOOKUP(A76,IRPi!$A$5:$G$350,7,0)</f>
        <v>1</v>
      </c>
      <c r="J76" s="147">
        <f>VLOOKUP(A76,'R E I'!$A$3:$H$348,8,0)</f>
        <v>1</v>
      </c>
      <c r="K76" s="147">
        <f t="shared" si="1"/>
        <v>0.72608400167225995</v>
      </c>
      <c r="L76" s="92">
        <f t="shared" si="6"/>
        <v>5</v>
      </c>
      <c r="M76" s="97">
        <f t="shared" si="3"/>
        <v>19</v>
      </c>
      <c r="N76" s="147">
        <f t="shared" si="4"/>
        <v>0.72608400167225995</v>
      </c>
      <c r="O76" s="146">
        <f t="shared" si="5"/>
        <v>5.4261322558929848E-2</v>
      </c>
      <c r="P76" s="97">
        <v>137833198</v>
      </c>
    </row>
    <row r="77" spans="1:17" x14ac:dyDescent="0.3">
      <c r="A77" s="106">
        <v>2201</v>
      </c>
      <c r="B77" s="49">
        <v>2</v>
      </c>
      <c r="C77" s="34" t="s">
        <v>72</v>
      </c>
      <c r="D77" s="49">
        <f>VLOOKUP(A77,Previsional!$A$2:$G$347,7,0)</f>
        <v>1</v>
      </c>
      <c r="E77" s="147">
        <f>VLOOKUP(A77,Patentes!$A$5:$F$350,6,0)</f>
        <v>0.91257358755821105</v>
      </c>
      <c r="F77" s="147">
        <f>VLOOKUP(A77,'I G'!$A$5:$F$350,6,0)</f>
        <v>0.14631327899106697</v>
      </c>
      <c r="G77" s="147">
        <f>VLOOKUP(A77,CGR!$A$2:$D$347,4,0)</f>
        <v>1</v>
      </c>
      <c r="H77" s="147">
        <f>VLOOKUP(A77,TM!$A$2:$D$347,4,0)</f>
        <v>0.81430000000000002</v>
      </c>
      <c r="I77" s="147">
        <f>VLOOKUP(A77,IRPi!$A$5:$G$350,7,0)</f>
        <v>1</v>
      </c>
      <c r="J77" s="147">
        <f>VLOOKUP(A77,'R E I'!$A$3:$H$348,8,0)</f>
        <v>0.85462500000000008</v>
      </c>
      <c r="K77" s="147">
        <f t="shared" si="1"/>
        <v>0.72085532539314057</v>
      </c>
      <c r="L77" s="92">
        <f t="shared" si="6"/>
        <v>6</v>
      </c>
      <c r="M77" s="97">
        <f t="shared" si="3"/>
        <v>19</v>
      </c>
      <c r="N77" s="147">
        <f t="shared" si="4"/>
        <v>0.72085532539314057</v>
      </c>
      <c r="O77" s="146">
        <f t="shared" si="5"/>
        <v>5.3870575910492345E-2</v>
      </c>
      <c r="P77" s="97">
        <v>136840634</v>
      </c>
    </row>
    <row r="78" spans="1:17" x14ac:dyDescent="0.3">
      <c r="A78" s="106">
        <v>13301</v>
      </c>
      <c r="B78" s="49">
        <v>2</v>
      </c>
      <c r="C78" s="106" t="s">
        <v>56</v>
      </c>
      <c r="D78" s="49">
        <f>VLOOKUP(A78,Previsional!$A$2:$G$347,7,0)</f>
        <v>1</v>
      </c>
      <c r="E78" s="147">
        <f>VLOOKUP(A78,Patentes!$A$5:$F$350,6,0)</f>
        <v>0.6486210418794689</v>
      </c>
      <c r="F78" s="147">
        <f>VLOOKUP(A78,'I G'!$A$5:$F$350,6,0)</f>
        <v>0.37720006824722713</v>
      </c>
      <c r="G78" s="147">
        <f>VLOOKUP(A78,CGR!$A$2:$D$347,4,0)</f>
        <v>1</v>
      </c>
      <c r="H78" s="147">
        <f>VLOOKUP(A78,TM!$A$2:$D$347,4,0)</f>
        <v>0.96950000000000003</v>
      </c>
      <c r="I78" s="147">
        <f>VLOOKUP(A78,IRPi!$A$5:$G$350,7,0)</f>
        <v>1</v>
      </c>
      <c r="J78" s="147">
        <f>VLOOKUP(A78,'R E I'!$A$3:$H$348,8,0)</f>
        <v>1</v>
      </c>
      <c r="K78" s="147">
        <f t="shared" si="1"/>
        <v>0.71674238171962101</v>
      </c>
      <c r="L78" s="92">
        <f t="shared" si="6"/>
        <v>7</v>
      </c>
      <c r="M78" s="97">
        <f t="shared" si="3"/>
        <v>19</v>
      </c>
      <c r="N78" s="147">
        <f t="shared" si="4"/>
        <v>0.71674238171962101</v>
      </c>
      <c r="O78" s="146">
        <f t="shared" si="5"/>
        <v>5.3563209596372278E-2</v>
      </c>
      <c r="P78" s="97">
        <v>136059870</v>
      </c>
    </row>
    <row r="79" spans="1:17" x14ac:dyDescent="0.3">
      <c r="A79" s="106">
        <v>3101</v>
      </c>
      <c r="B79" s="49">
        <v>2</v>
      </c>
      <c r="C79" s="34" t="s">
        <v>52</v>
      </c>
      <c r="D79" s="49">
        <f>VLOOKUP(A79,Previsional!$A$2:$G$347,7,0)</f>
        <v>1</v>
      </c>
      <c r="E79" s="147">
        <f>VLOOKUP(A79,Patentes!$A$5:$F$350,6,0)</f>
        <v>0.86128300330033003</v>
      </c>
      <c r="F79" s="147">
        <f>VLOOKUP(A79,'I G'!$A$5:$F$350,6,0)</f>
        <v>0.16529931264318135</v>
      </c>
      <c r="G79" s="147">
        <f>VLOOKUP(A79,CGR!$A$2:$D$347,4,0)</f>
        <v>1</v>
      </c>
      <c r="H79" s="147">
        <f>VLOOKUP(A79,TM!$A$2:$D$347,4,0)</f>
        <v>0.87400000000000011</v>
      </c>
      <c r="I79" s="147">
        <f>VLOOKUP(A79,IRPi!$A$5:$G$350,7,0)</f>
        <v>0.86917444055407467</v>
      </c>
      <c r="J79" s="147">
        <f>VLOOKUP(A79,'R E I'!$A$3:$H$348,8,0)</f>
        <v>0.91150000000000009</v>
      </c>
      <c r="K79" s="147">
        <f t="shared" si="1"/>
        <v>0.71290760134361464</v>
      </c>
      <c r="L79" s="92">
        <f t="shared" si="6"/>
        <v>8</v>
      </c>
      <c r="M79" s="97">
        <f t="shared" si="3"/>
        <v>19</v>
      </c>
      <c r="N79" s="147">
        <f t="shared" si="4"/>
        <v>0.71290760134361464</v>
      </c>
      <c r="O79" s="146">
        <f t="shared" si="5"/>
        <v>5.3276630833521278E-2</v>
      </c>
      <c r="P79" s="97">
        <v>135331910</v>
      </c>
    </row>
    <row r="80" spans="1:17" x14ac:dyDescent="0.3">
      <c r="A80" s="106">
        <v>13601</v>
      </c>
      <c r="B80" s="49">
        <v>2</v>
      </c>
      <c r="C80" s="34" t="s">
        <v>63</v>
      </c>
      <c r="D80" s="49">
        <f>VLOOKUP(A80,Previsional!$A$2:$G$347,7,0)</f>
        <v>1</v>
      </c>
      <c r="E80" s="147">
        <f>VLOOKUP(A80,Patentes!$A$5:$F$350,6,0)</f>
        <v>0.9147417051658967</v>
      </c>
      <c r="F80" s="147">
        <f>VLOOKUP(A80,'I G'!$A$5:$F$350,6,0)</f>
        <v>0.13846544699067298</v>
      </c>
      <c r="G80" s="147">
        <f>VLOOKUP(A80,CGR!$A$2:$D$347,4,0)</f>
        <v>1</v>
      </c>
      <c r="H80" s="147">
        <f>VLOOKUP(A80,TM!$A$2:$D$347,4,0)</f>
        <v>0.68420000000000003</v>
      </c>
      <c r="I80" s="147">
        <f>VLOOKUP(A80,IRPi!$A$5:$G$350,7,0)</f>
        <v>0.98715088769334436</v>
      </c>
      <c r="J80" s="147">
        <f>VLOOKUP(A80,'R E I'!$A$3:$H$348,8,0)</f>
        <v>1</v>
      </c>
      <c r="K80" s="147">
        <f t="shared" si="1"/>
        <v>0.70676350294039936</v>
      </c>
      <c r="L80" s="92">
        <f t="shared" si="6"/>
        <v>9</v>
      </c>
      <c r="M80" s="97">
        <f t="shared" si="3"/>
        <v>19</v>
      </c>
      <c r="N80" s="147">
        <f t="shared" si="4"/>
        <v>0.70676350294039936</v>
      </c>
      <c r="O80" s="146">
        <f t="shared" si="5"/>
        <v>5.2817473346890478E-2</v>
      </c>
      <c r="P80" s="97">
        <v>134165570</v>
      </c>
    </row>
    <row r="81" spans="1:16" x14ac:dyDescent="0.3">
      <c r="A81" s="106">
        <v>8102</v>
      </c>
      <c r="B81" s="49">
        <v>2</v>
      </c>
      <c r="C81" s="34" t="s">
        <v>73</v>
      </c>
      <c r="D81" s="49">
        <f>VLOOKUP(A81,Previsional!$A$2:$G$347,7,0)</f>
        <v>1</v>
      </c>
      <c r="E81" s="147">
        <f>VLOOKUP(A81,Patentes!$A$5:$F$350,6,0)</f>
        <v>0.77973358705994289</v>
      </c>
      <c r="F81" s="147">
        <f>VLOOKUP(A81,'I G'!$A$5:$F$350,6,0)</f>
        <v>0.19364259231467978</v>
      </c>
      <c r="G81" s="147">
        <f>VLOOKUP(A81,CGR!$A$2:$D$347,4,0)</f>
        <v>1</v>
      </c>
      <c r="H81" s="147">
        <f>VLOOKUP(A81,TM!$A$2:$D$347,4,0)</f>
        <v>0.88560000000000005</v>
      </c>
      <c r="I81" s="147">
        <f>VLOOKUP(A81,IRPi!$A$5:$G$350,7,0)</f>
        <v>1</v>
      </c>
      <c r="J81" s="147">
        <f>VLOOKUP(A81,'R E I'!$A$3:$H$348,8,0)</f>
        <v>0.91667500000000002</v>
      </c>
      <c r="K81" s="147">
        <f t="shared" si="1"/>
        <v>0.69999115354965002</v>
      </c>
      <c r="L81" s="92">
        <f t="shared" si="6"/>
        <v>10</v>
      </c>
      <c r="M81" s="97">
        <f t="shared" si="3"/>
        <v>19</v>
      </c>
      <c r="N81" s="147">
        <f t="shared" si="4"/>
        <v>0.69999115354965002</v>
      </c>
      <c r="O81" s="146">
        <f t="shared" si="5"/>
        <v>5.2311365742361421E-2</v>
      </c>
      <c r="P81" s="97">
        <v>132879969</v>
      </c>
    </row>
    <row r="82" spans="1:16" x14ac:dyDescent="0.3">
      <c r="A82" s="106">
        <v>13202</v>
      </c>
      <c r="B82" s="49">
        <v>2</v>
      </c>
      <c r="C82" s="34" t="s">
        <v>76</v>
      </c>
      <c r="D82" s="49">
        <f>VLOOKUP(A82,Previsional!$A$2:$G$347,7,0)</f>
        <v>1</v>
      </c>
      <c r="E82" s="147">
        <f>VLOOKUP(A82,Patentes!$A$5:$F$350,6,0)</f>
        <v>0.72468043264503446</v>
      </c>
      <c r="F82" s="147">
        <f>VLOOKUP(A82,'I G'!$A$5:$F$350,6,0)</f>
        <v>0.26157578463732079</v>
      </c>
      <c r="G82" s="147">
        <f>VLOOKUP(A82,CGR!$A$2:$D$347,4,0)</f>
        <v>1</v>
      </c>
      <c r="H82" s="147">
        <f>VLOOKUP(A82,TM!$A$2:$D$347,4,0)</f>
        <v>0.86549999999999994</v>
      </c>
      <c r="I82" s="147">
        <f>VLOOKUP(A82,IRPi!$A$5:$G$350,7,0)</f>
        <v>1</v>
      </c>
      <c r="J82" s="147">
        <f>VLOOKUP(A82,'R E I'!$A$3:$H$348,8,0)</f>
        <v>1</v>
      </c>
      <c r="K82" s="147">
        <f t="shared" si="1"/>
        <v>0.69885709758509229</v>
      </c>
      <c r="L82" s="92">
        <f t="shared" si="6"/>
        <v>11</v>
      </c>
      <c r="M82" s="97">
        <f t="shared" si="3"/>
        <v>19</v>
      </c>
      <c r="N82" s="147">
        <f t="shared" si="4"/>
        <v>0.69885709758509229</v>
      </c>
      <c r="O82" s="146">
        <f t="shared" si="5"/>
        <v>5.2226616076549992E-2</v>
      </c>
      <c r="P82" s="97">
        <v>132664690</v>
      </c>
    </row>
    <row r="83" spans="1:16" x14ac:dyDescent="0.3">
      <c r="A83" s="106">
        <v>1107</v>
      </c>
      <c r="B83" s="49">
        <v>2</v>
      </c>
      <c r="C83" s="34" t="s">
        <v>68</v>
      </c>
      <c r="D83" s="49">
        <f>VLOOKUP(A83,Previsional!$A$2:$G$347,7,0)</f>
        <v>1</v>
      </c>
      <c r="E83" s="147">
        <f>VLOOKUP(A83,Patentes!$A$5:$F$350,6,0)</f>
        <v>0.80523506113311516</v>
      </c>
      <c r="F83" s="147">
        <f>VLOOKUP(A83,'I G'!$A$5:$F$350,6,0)</f>
        <v>9.9380200549346889E-2</v>
      </c>
      <c r="G83" s="147">
        <f>VLOOKUP(A83,CGR!$A$2:$D$347,4,0)</f>
        <v>1</v>
      </c>
      <c r="H83" s="147">
        <f>VLOOKUP(A83,TM!$A$2:$D$347,4,0)</f>
        <v>0.9426000000000001</v>
      </c>
      <c r="I83" s="147">
        <f>VLOOKUP(A83,IRPi!$A$5:$G$350,7,0)</f>
        <v>1</v>
      </c>
      <c r="J83" s="147">
        <f>VLOOKUP(A83,'R E I'!$A$3:$H$348,8,0)</f>
        <v>1</v>
      </c>
      <c r="K83" s="147">
        <f t="shared" si="1"/>
        <v>0.69806732153392714</v>
      </c>
      <c r="L83" s="92">
        <f t="shared" si="6"/>
        <v>12</v>
      </c>
      <c r="M83" s="97">
        <f t="shared" si="3"/>
        <v>19</v>
      </c>
      <c r="N83" s="147">
        <f t="shared" si="4"/>
        <v>0.69806732153392714</v>
      </c>
      <c r="O83" s="146">
        <f t="shared" si="5"/>
        <v>5.216759495370072E-2</v>
      </c>
      <c r="P83" s="97">
        <v>132514766</v>
      </c>
    </row>
    <row r="84" spans="1:16" x14ac:dyDescent="0.3">
      <c r="A84" s="106">
        <v>8107</v>
      </c>
      <c r="B84" s="49">
        <v>2</v>
      </c>
      <c r="C84" s="34" t="s">
        <v>70</v>
      </c>
      <c r="D84" s="49">
        <f>VLOOKUP(A84,Previsional!$A$2:$G$347,7,0)</f>
        <v>1</v>
      </c>
      <c r="E84" s="147">
        <f>VLOOKUP(A84,Patentes!$A$5:$F$350,6,0)</f>
        <v>0.82496782496782495</v>
      </c>
      <c r="F84" s="147">
        <f>VLOOKUP(A84,'I G'!$A$5:$F$350,6,0)</f>
        <v>0.12305864515856507</v>
      </c>
      <c r="G84" s="147">
        <f>VLOOKUP(A84,CGR!$A$2:$D$347,4,0)</f>
        <v>1</v>
      </c>
      <c r="H84" s="147">
        <f>VLOOKUP(A84,TM!$A$2:$D$347,4,0)</f>
        <v>0.77040000000000008</v>
      </c>
      <c r="I84" s="147">
        <f>VLOOKUP(A84,IRPi!$A$5:$G$350,7,0)</f>
        <v>1</v>
      </c>
      <c r="J84" s="147">
        <f>VLOOKUP(A84,'R E I'!$A$3:$H$348,8,0)</f>
        <v>1</v>
      </c>
      <c r="K84" s="147">
        <f t="shared" si="1"/>
        <v>0.68506340002838007</v>
      </c>
      <c r="L84" s="92">
        <f t="shared" si="6"/>
        <v>13</v>
      </c>
      <c r="M84" s="97">
        <f t="shared" si="3"/>
        <v>19</v>
      </c>
      <c r="N84" s="147">
        <f t="shared" si="4"/>
        <v>0.68506340002838007</v>
      </c>
      <c r="O84" s="146">
        <f t="shared" si="5"/>
        <v>5.1195792823756546E-2</v>
      </c>
      <c r="P84" s="97">
        <v>130046219</v>
      </c>
    </row>
    <row r="85" spans="1:16" x14ac:dyDescent="0.3">
      <c r="A85" s="106">
        <v>16101</v>
      </c>
      <c r="B85" s="49">
        <v>2</v>
      </c>
      <c r="C85" s="34" t="s">
        <v>69</v>
      </c>
      <c r="D85" s="49">
        <f>VLOOKUP(A85,Previsional!$A$2:$G$347,7,0)</f>
        <v>1</v>
      </c>
      <c r="E85" s="147">
        <f>VLOOKUP(A85,Patentes!$A$5:$F$350,6,0)</f>
        <v>0.77641459545214175</v>
      </c>
      <c r="F85" s="147">
        <f>VLOOKUP(A85,'I G'!$A$5:$F$350,6,0)</f>
        <v>0.1635176712478851</v>
      </c>
      <c r="G85" s="147">
        <f>VLOOKUP(A85,CGR!$A$2:$D$347,4,0)</f>
        <v>1</v>
      </c>
      <c r="H85" s="147">
        <f>VLOOKUP(A85,TM!$A$2:$D$347,4,0)</f>
        <v>0.83219999999999994</v>
      </c>
      <c r="I85" s="147">
        <f>VLOOKUP(A85,IRPi!$A$5:$G$350,7,0)</f>
        <v>1</v>
      </c>
      <c r="J85" s="147">
        <f>VLOOKUP(A85,'R E I'!$A$3:$H$348,8,0)</f>
        <v>0.85715000000000008</v>
      </c>
      <c r="K85" s="147">
        <f t="shared" si="1"/>
        <v>0.68031202622022091</v>
      </c>
      <c r="L85" s="92">
        <f t="shared" si="6"/>
        <v>14</v>
      </c>
      <c r="M85" s="97">
        <f t="shared" si="3"/>
        <v>19</v>
      </c>
      <c r="N85" s="147">
        <f t="shared" si="4"/>
        <v>0.68031202622022091</v>
      </c>
      <c r="O85" s="146">
        <f t="shared" si="5"/>
        <v>5.0840715689142925E-2</v>
      </c>
      <c r="P85" s="97">
        <v>129144262</v>
      </c>
    </row>
    <row r="86" spans="1:16" x14ac:dyDescent="0.3">
      <c r="A86" s="106">
        <v>5603</v>
      </c>
      <c r="B86" s="49">
        <v>2</v>
      </c>
      <c r="C86" s="106" t="s">
        <v>80</v>
      </c>
      <c r="D86" s="49">
        <f>VLOOKUP(A86,Previsional!$A$2:$G$347,7,0)</f>
        <v>1</v>
      </c>
      <c r="E86" s="147">
        <f>VLOOKUP(A86,Patentes!$A$5:$F$350,6,0)</f>
        <v>0.86714051394204483</v>
      </c>
      <c r="F86" s="147">
        <f>VLOOKUP(A86,'I G'!$A$5:$F$350,6,0)</f>
        <v>4.9826482880563648E-2</v>
      </c>
      <c r="G86" s="147">
        <f>VLOOKUP(A86,CGR!$A$2:$D$347,4,0)</f>
        <v>1</v>
      </c>
      <c r="H86" s="147">
        <f>VLOOKUP(A86,TM!$A$2:$D$347,4,0)</f>
        <v>0.71700000000000008</v>
      </c>
      <c r="I86" s="147">
        <f>VLOOKUP(A86,IRPi!$A$5:$G$350,7,0)</f>
        <v>1</v>
      </c>
      <c r="J86" s="147">
        <f>VLOOKUP(A86,'R E I'!$A$3:$H$348,8,0)</f>
        <v>1</v>
      </c>
      <c r="K86" s="147">
        <f t="shared" si="1"/>
        <v>0.67350580059985676</v>
      </c>
      <c r="L86" s="92">
        <f t="shared" si="6"/>
        <v>15</v>
      </c>
      <c r="M86" s="97">
        <f t="shared" si="3"/>
        <v>19</v>
      </c>
      <c r="N86" s="147">
        <f t="shared" si="4"/>
        <v>0.67350580059985676</v>
      </c>
      <c r="O86" s="146">
        <f t="shared" si="5"/>
        <v>5.0332076464280714E-2</v>
      </c>
      <c r="P86" s="97">
        <v>127852229</v>
      </c>
    </row>
    <row r="87" spans="1:16" x14ac:dyDescent="0.3">
      <c r="A87" s="106">
        <v>8301</v>
      </c>
      <c r="B87" s="49">
        <v>2</v>
      </c>
      <c r="C87" s="34" t="s">
        <v>64</v>
      </c>
      <c r="D87" s="49">
        <f>VLOOKUP(A87,Previsional!$A$2:$G$347,7,0)</f>
        <v>1</v>
      </c>
      <c r="E87" s="147">
        <f>VLOOKUP(A87,Patentes!$A$5:$F$350,6,0)</f>
        <v>0.71288743882544858</v>
      </c>
      <c r="F87" s="147">
        <f>VLOOKUP(A87,'I G'!$A$5:$F$350,6,0)</f>
        <v>0.1396125052589286</v>
      </c>
      <c r="G87" s="147">
        <f>VLOOKUP(A87,CGR!$A$2:$D$347,4,0)</f>
        <v>1</v>
      </c>
      <c r="H87" s="147">
        <f>VLOOKUP(A87,TM!$A$2:$D$347,4,0)</f>
        <v>0.90790000000000004</v>
      </c>
      <c r="I87" s="147">
        <f>VLOOKUP(A87,IRPi!$A$5:$G$350,7,0)</f>
        <v>1</v>
      </c>
      <c r="J87" s="147">
        <f>VLOOKUP(A87,'R E I'!$A$3:$H$348,8,0)</f>
        <v>1</v>
      </c>
      <c r="K87" s="147">
        <f t="shared" si="1"/>
        <v>0.67059872990363922</v>
      </c>
      <c r="L87" s="92">
        <f t="shared" si="6"/>
        <v>16</v>
      </c>
      <c r="M87" s="97">
        <f t="shared" si="3"/>
        <v>19</v>
      </c>
      <c r="N87" s="147">
        <f t="shared" si="4"/>
        <v>0.67059872990363922</v>
      </c>
      <c r="O87" s="146">
        <f t="shared" si="5"/>
        <v>5.0114826806684935E-2</v>
      </c>
      <c r="P87" s="97">
        <v>127300378</v>
      </c>
    </row>
    <row r="88" spans="1:16" x14ac:dyDescent="0.3">
      <c r="A88" s="106">
        <v>4102</v>
      </c>
      <c r="B88" s="49">
        <v>2</v>
      </c>
      <c r="C88" s="34" t="s">
        <v>75</v>
      </c>
      <c r="D88" s="49">
        <f>VLOOKUP(A88,Previsional!$A$2:$G$347,7,0)</f>
        <v>1</v>
      </c>
      <c r="E88" s="147">
        <f>VLOOKUP(A88,Patentes!$A$5:$F$350,6,0)</f>
        <v>0.73947709994437238</v>
      </c>
      <c r="F88" s="147">
        <f>VLOOKUP(A88,'I G'!$A$5:$F$350,6,0)</f>
        <v>0.15707031608060973</v>
      </c>
      <c r="G88" s="147">
        <f>VLOOKUP(A88,CGR!$A$2:$D$347,4,0)</f>
        <v>1</v>
      </c>
      <c r="H88" s="147">
        <f>VLOOKUP(A88,TM!$A$2:$D$347,4,0)</f>
        <v>0.93500000000000005</v>
      </c>
      <c r="I88" s="147">
        <f>VLOOKUP(A88,IRPi!$A$5:$G$350,7,0)</f>
        <v>0.63960389300103104</v>
      </c>
      <c r="J88" s="147">
        <f>VLOOKUP(A88,'R E I'!$A$3:$H$348,8,0)</f>
        <v>0.97917500000000002</v>
      </c>
      <c r="K88" s="147">
        <f t="shared" si="1"/>
        <v>0.66927350865073432</v>
      </c>
      <c r="L88" s="92">
        <f t="shared" si="6"/>
        <v>17</v>
      </c>
      <c r="M88" s="97">
        <f t="shared" si="3"/>
        <v>19</v>
      </c>
      <c r="N88" s="147">
        <f t="shared" si="4"/>
        <v>0.66927350865073432</v>
      </c>
      <c r="O88" s="146">
        <f t="shared" si="5"/>
        <v>5.0015791078449348E-2</v>
      </c>
      <c r="P88" s="97">
        <v>127048810</v>
      </c>
    </row>
    <row r="89" spans="1:16" x14ac:dyDescent="0.3">
      <c r="A89" s="106">
        <v>7301</v>
      </c>
      <c r="B89" s="49">
        <v>2</v>
      </c>
      <c r="C89" s="34" t="s">
        <v>61</v>
      </c>
      <c r="D89" s="49">
        <f>VLOOKUP(A89,Previsional!$A$2:$G$347,7,0)</f>
        <v>1</v>
      </c>
      <c r="E89" s="147">
        <f>VLOOKUP(A89,Patentes!$A$5:$F$350,6,0)</f>
        <v>0.71655164063445942</v>
      </c>
      <c r="F89" s="147">
        <f>VLOOKUP(A89,'I G'!$A$5:$F$350,6,0)</f>
        <v>0.11273189190877271</v>
      </c>
      <c r="G89" s="147">
        <f>VLOOKUP(A89,CGR!$A$2:$D$347,4,0)</f>
        <v>1</v>
      </c>
      <c r="H89" s="147">
        <f>VLOOKUP(A89,TM!$A$2:$D$347,4,0)</f>
        <v>0.92689999999999995</v>
      </c>
      <c r="I89" s="147">
        <f>VLOOKUP(A89,IRPi!$A$5:$G$350,7,0)</f>
        <v>0.99439093666581413</v>
      </c>
      <c r="J89" s="147">
        <f>VLOOKUP(A89,'R E I'!$A$3:$H$348,8,0)</f>
        <v>1</v>
      </c>
      <c r="K89" s="147">
        <f t="shared" ref="K89:K152" si="7">IF(D89=1,D89*SUMPRODUCT($E$12:$J$12,E89:J89),0)</f>
        <v>0.66773059403254476</v>
      </c>
      <c r="L89" s="92">
        <f t="shared" si="6"/>
        <v>18</v>
      </c>
      <c r="M89" s="97">
        <f t="shared" ref="M89:M152" si="8">VLOOKUP(B89,$C$3:$E$8,3,0)</f>
        <v>19</v>
      </c>
      <c r="N89" s="147">
        <f t="shared" ref="N89:N152" si="9">IF(L89&lt;=M89,K89,0)</f>
        <v>0.66773059403254476</v>
      </c>
      <c r="O89" s="146">
        <f t="shared" ref="O89:O152" si="10">(N89/VLOOKUP(B89,$C$16:$D$21,2,0))</f>
        <v>4.9900486805685242E-2</v>
      </c>
      <c r="P89" s="97">
        <v>126755917</v>
      </c>
    </row>
    <row r="90" spans="1:16" x14ac:dyDescent="0.3">
      <c r="A90" s="106">
        <v>14101</v>
      </c>
      <c r="B90" s="49">
        <v>2</v>
      </c>
      <c r="C90" s="34" t="s">
        <v>62</v>
      </c>
      <c r="D90" s="49">
        <f>VLOOKUP(A90,Previsional!$A$2:$G$347,7,0)</f>
        <v>1</v>
      </c>
      <c r="E90" s="147">
        <f>VLOOKUP(A90,Patentes!$A$5:$F$350,6,0)</f>
        <v>0.79475493723514834</v>
      </c>
      <c r="F90" s="147">
        <f>VLOOKUP(A90,'I G'!$A$5:$F$350,6,0)</f>
        <v>0.11477435354205512</v>
      </c>
      <c r="G90" s="147">
        <f>VLOOKUP(A90,CGR!$A$2:$D$347,4,0)</f>
        <v>1</v>
      </c>
      <c r="H90" s="147">
        <f>VLOOKUP(A90,TM!$A$2:$D$347,4,0)</f>
        <v>0.72589999999999999</v>
      </c>
      <c r="I90" s="147">
        <f>VLOOKUP(A90,IRPi!$A$5:$G$350,7,0)</f>
        <v>1</v>
      </c>
      <c r="J90" s="147">
        <f>VLOOKUP(A90,'R E I'!$A$3:$H$348,8,0)</f>
        <v>1</v>
      </c>
      <c r="K90" s="147">
        <f t="shared" si="7"/>
        <v>0.66574281641781574</v>
      </c>
      <c r="L90" s="92">
        <f t="shared" si="6"/>
        <v>19</v>
      </c>
      <c r="M90" s="97">
        <f t="shared" si="8"/>
        <v>19</v>
      </c>
      <c r="N90" s="147">
        <f t="shared" si="9"/>
        <v>0.66574281641781574</v>
      </c>
      <c r="O90" s="146">
        <f t="shared" si="10"/>
        <v>4.9751937268607133E-2</v>
      </c>
      <c r="P90" s="97">
        <v>126378575</v>
      </c>
    </row>
    <row r="91" spans="1:16" x14ac:dyDescent="0.3">
      <c r="A91" s="106">
        <v>5601</v>
      </c>
      <c r="B91" s="49">
        <v>2</v>
      </c>
      <c r="C91" s="34" t="s">
        <v>53</v>
      </c>
      <c r="D91" s="49">
        <f>VLOOKUP(A91,Previsional!$A$2:$G$347,7,0)</f>
        <v>1</v>
      </c>
      <c r="E91" s="147">
        <f>VLOOKUP(A91,Patentes!$A$5:$F$350,6,0)</f>
        <v>0.80676642810670141</v>
      </c>
      <c r="F91" s="147">
        <f>VLOOKUP(A91,'I G'!$A$5:$F$350,6,0)</f>
        <v>0.14759720327010395</v>
      </c>
      <c r="G91" s="147">
        <f>VLOOKUP(A91,CGR!$A$2:$D$347,4,0)</f>
        <v>1</v>
      </c>
      <c r="H91" s="147">
        <f>VLOOKUP(A91,TM!$A$2:$D$347,4,0)</f>
        <v>0.63649999999999995</v>
      </c>
      <c r="I91" s="147">
        <f>VLOOKUP(A91,IRPi!$A$5:$G$350,7,0)</f>
        <v>1</v>
      </c>
      <c r="J91" s="147">
        <f>VLOOKUP(A91,'R E I'!$A$3:$H$348,8,0)</f>
        <v>1</v>
      </c>
      <c r="K91" s="147">
        <f t="shared" si="7"/>
        <v>0.66474255065487153</v>
      </c>
      <c r="L91" s="92">
        <f t="shared" si="6"/>
        <v>20</v>
      </c>
      <c r="M91" s="97">
        <f t="shared" si="8"/>
        <v>19</v>
      </c>
      <c r="N91" s="147">
        <f t="shared" si="9"/>
        <v>0</v>
      </c>
      <c r="O91" s="146">
        <f t="shared" si="10"/>
        <v>0</v>
      </c>
      <c r="P91" s="97">
        <v>0</v>
      </c>
    </row>
    <row r="92" spans="1:16" x14ac:dyDescent="0.3">
      <c r="A92" s="106">
        <v>11101</v>
      </c>
      <c r="B92" s="49">
        <v>2</v>
      </c>
      <c r="C92" s="34" t="s">
        <v>349</v>
      </c>
      <c r="D92" s="49">
        <f>VLOOKUP(A92,Previsional!$A$2:$G$347,7,0)</f>
        <v>1</v>
      </c>
      <c r="E92" s="147">
        <f>VLOOKUP(A92,Patentes!$A$5:$F$350,6,0)</f>
        <v>0.72756071805702216</v>
      </c>
      <c r="F92" s="147">
        <f>VLOOKUP(A92,'I G'!$A$5:$F$350,6,0)</f>
        <v>0.12352205087457584</v>
      </c>
      <c r="G92" s="147">
        <f>VLOOKUP(A92,CGR!$A$2:$D$347,4,0)</f>
        <v>1</v>
      </c>
      <c r="H92" s="147">
        <f>VLOOKUP(A92,TM!$A$2:$D$347,4,0)</f>
        <v>0.8458</v>
      </c>
      <c r="I92" s="147">
        <f>VLOOKUP(A92,IRPi!$A$5:$G$350,7,0)</f>
        <v>1</v>
      </c>
      <c r="J92" s="147">
        <f>VLOOKUP(A92,'R E I'!$A$3:$H$348,8,0)</f>
        <v>1</v>
      </c>
      <c r="K92" s="147">
        <f t="shared" si="7"/>
        <v>0.6623967640386017</v>
      </c>
      <c r="L92" s="92">
        <f t="shared" si="6"/>
        <v>21</v>
      </c>
      <c r="M92" s="97">
        <f t="shared" si="8"/>
        <v>19</v>
      </c>
      <c r="N92" s="147">
        <f t="shared" si="9"/>
        <v>0</v>
      </c>
      <c r="O92" s="146">
        <f t="shared" si="10"/>
        <v>0</v>
      </c>
      <c r="P92" s="97">
        <v>0</v>
      </c>
    </row>
    <row r="93" spans="1:16" x14ac:dyDescent="0.3">
      <c r="A93" s="106">
        <v>5504</v>
      </c>
      <c r="B93" s="49">
        <v>2</v>
      </c>
      <c r="C93" s="34" t="s">
        <v>74</v>
      </c>
      <c r="D93" s="49">
        <f>VLOOKUP(A93,Previsional!$A$2:$G$347,7,0)</f>
        <v>1</v>
      </c>
      <c r="E93" s="147">
        <f>VLOOKUP(A93,Patentes!$A$5:$F$350,6,0)</f>
        <v>0.63612565445026181</v>
      </c>
      <c r="F93" s="147">
        <f>VLOOKUP(A93,'I G'!$A$5:$F$350,6,0)</f>
        <v>0.23884453302785366</v>
      </c>
      <c r="G93" s="147">
        <f>VLOOKUP(A93,CGR!$A$2:$D$347,4,0)</f>
        <v>1</v>
      </c>
      <c r="H93" s="147">
        <f>VLOOKUP(A93,TM!$A$2:$D$347,4,0)</f>
        <v>0.8276</v>
      </c>
      <c r="I93" s="147">
        <f>VLOOKUP(A93,IRPi!$A$5:$G$350,7,0)</f>
        <v>1</v>
      </c>
      <c r="J93" s="147">
        <f>VLOOKUP(A93,'R E I'!$A$3:$H$348,8,0)</f>
        <v>1</v>
      </c>
      <c r="K93" s="147">
        <f t="shared" si="7"/>
        <v>0.65649511231455515</v>
      </c>
      <c r="L93" s="92">
        <f t="shared" si="6"/>
        <v>22</v>
      </c>
      <c r="M93" s="97">
        <f t="shared" si="8"/>
        <v>19</v>
      </c>
      <c r="N93" s="147">
        <f t="shared" si="9"/>
        <v>0</v>
      </c>
      <c r="O93" s="146">
        <f t="shared" si="10"/>
        <v>0</v>
      </c>
      <c r="P93" s="97">
        <v>0</v>
      </c>
    </row>
    <row r="94" spans="1:16" x14ac:dyDescent="0.3">
      <c r="A94" s="106">
        <v>10101</v>
      </c>
      <c r="B94" s="49">
        <v>2</v>
      </c>
      <c r="C94" s="106" t="s">
        <v>60</v>
      </c>
      <c r="D94" s="49">
        <f>VLOOKUP(A94,Previsional!$A$2:$G$347,7,0)</f>
        <v>1</v>
      </c>
      <c r="E94" s="147">
        <f>VLOOKUP(A94,Patentes!$A$5:$F$350,6,0)</f>
        <v>0.74764368507600365</v>
      </c>
      <c r="F94" s="147">
        <f>VLOOKUP(A94,'I G'!$A$5:$F$350,6,0)</f>
        <v>0.19102830416462593</v>
      </c>
      <c r="G94" s="147">
        <f>VLOOKUP(A94,CGR!$A$2:$D$347,4,0)</f>
        <v>1</v>
      </c>
      <c r="H94" s="147">
        <f>VLOOKUP(A94,TM!$A$2:$D$347,4,0)</f>
        <v>0.61860000000000004</v>
      </c>
      <c r="I94" s="147">
        <f>VLOOKUP(A94,IRPi!$A$5:$G$350,7,0)</f>
        <v>1</v>
      </c>
      <c r="J94" s="147">
        <f>VLOOKUP(A94,'R E I'!$A$3:$H$348,8,0)</f>
        <v>1</v>
      </c>
      <c r="K94" s="147">
        <f t="shared" si="7"/>
        <v>0.65222236581775783</v>
      </c>
      <c r="L94" s="92">
        <f t="shared" si="6"/>
        <v>23</v>
      </c>
      <c r="M94" s="97">
        <f t="shared" si="8"/>
        <v>19</v>
      </c>
      <c r="N94" s="147">
        <f t="shared" si="9"/>
        <v>0</v>
      </c>
      <c r="O94" s="146">
        <f t="shared" si="10"/>
        <v>0</v>
      </c>
      <c r="P94" s="97">
        <v>0</v>
      </c>
    </row>
    <row r="95" spans="1:16" x14ac:dyDescent="0.3">
      <c r="A95" s="106">
        <v>1101</v>
      </c>
      <c r="B95" s="49">
        <v>2</v>
      </c>
      <c r="C95" s="34" t="s">
        <v>59</v>
      </c>
      <c r="D95" s="49">
        <f>VLOOKUP(A95,Previsional!$A$2:$G$347,7,0)</f>
        <v>1</v>
      </c>
      <c r="E95" s="147">
        <f>VLOOKUP(A95,Patentes!$A$5:$F$350,6,0)</f>
        <v>0.5786991299913955</v>
      </c>
      <c r="F95" s="147">
        <f>VLOOKUP(A95,'I G'!$A$5:$F$350,6,0)</f>
        <v>0.27766215416799606</v>
      </c>
      <c r="G95" s="147">
        <f>VLOOKUP(A95,CGR!$A$2:$D$347,4,0)</f>
        <v>1</v>
      </c>
      <c r="H95" s="147">
        <f>VLOOKUP(A95,TM!$A$2:$D$347,4,0)</f>
        <v>0.83719999999999994</v>
      </c>
      <c r="I95" s="147">
        <f>VLOOKUP(A95,IRPi!$A$5:$G$350,7,0)</f>
        <v>1</v>
      </c>
      <c r="J95" s="147">
        <f>VLOOKUP(A95,'R E I'!$A$3:$H$348,8,0)</f>
        <v>0.99780000000000002</v>
      </c>
      <c r="K95" s="147">
        <f t="shared" si="7"/>
        <v>0.64743023403898747</v>
      </c>
      <c r="L95" s="92">
        <f t="shared" si="6"/>
        <v>24</v>
      </c>
      <c r="M95" s="97">
        <f t="shared" si="8"/>
        <v>19</v>
      </c>
      <c r="N95" s="147">
        <f t="shared" si="9"/>
        <v>0</v>
      </c>
      <c r="O95" s="146">
        <f t="shared" si="10"/>
        <v>0</v>
      </c>
      <c r="P95" s="97">
        <v>0</v>
      </c>
    </row>
    <row r="96" spans="1:16" x14ac:dyDescent="0.3">
      <c r="A96" s="106">
        <v>16103</v>
      </c>
      <c r="B96" s="49">
        <v>2</v>
      </c>
      <c r="C96" s="34" t="s">
        <v>71</v>
      </c>
      <c r="D96" s="49">
        <f>VLOOKUP(A96,Previsional!$A$2:$G$347,7,0)</f>
        <v>1</v>
      </c>
      <c r="E96" s="147">
        <f>VLOOKUP(A96,Patentes!$A$5:$F$350,6,0)</f>
        <v>0.70162748643761297</v>
      </c>
      <c r="F96" s="147">
        <f>VLOOKUP(A96,'I G'!$A$5:$F$350,6,0)</f>
        <v>0.15049044216251101</v>
      </c>
      <c r="G96" s="147">
        <f>VLOOKUP(A96,CGR!$A$2:$D$347,4,0)</f>
        <v>1</v>
      </c>
      <c r="H96" s="147">
        <f>VLOOKUP(A96,TM!$A$2:$D$347,4,0)</f>
        <v>0.70750000000000002</v>
      </c>
      <c r="I96" s="147">
        <f>VLOOKUP(A96,IRPi!$A$5:$G$350,7,0)</f>
        <v>1</v>
      </c>
      <c r="J96" s="147">
        <f>VLOOKUP(A96,'R E I'!$A$3:$H$348,8,0)</f>
        <v>1</v>
      </c>
      <c r="K96" s="147">
        <f t="shared" si="7"/>
        <v>0.63931723079379243</v>
      </c>
      <c r="L96" s="92">
        <f t="shared" si="6"/>
        <v>25</v>
      </c>
      <c r="M96" s="97">
        <f t="shared" si="8"/>
        <v>19</v>
      </c>
      <c r="N96" s="147">
        <f t="shared" si="9"/>
        <v>0</v>
      </c>
      <c r="O96" s="146">
        <f t="shared" si="10"/>
        <v>0</v>
      </c>
      <c r="P96" s="97">
        <v>0</v>
      </c>
    </row>
    <row r="97" spans="1:17" x14ac:dyDescent="0.3">
      <c r="A97" s="106">
        <v>15101</v>
      </c>
      <c r="B97" s="82">
        <v>2</v>
      </c>
      <c r="C97" s="74" t="s">
        <v>58</v>
      </c>
      <c r="D97" s="49">
        <f>VLOOKUP(A97,Previsional!$A$2:$G$347,7,0)</f>
        <v>1</v>
      </c>
      <c r="E97" s="147">
        <f>VLOOKUP(A97,Patentes!$A$5:$F$350,6,0)</f>
        <v>0.70784295264099428</v>
      </c>
      <c r="F97" s="147">
        <f>VLOOKUP(A97,'I G'!$A$5:$F$350,6,0)</f>
        <v>0.10027175566209702</v>
      </c>
      <c r="G97" s="147">
        <f>VLOOKUP(A97,CGR!$A$2:$D$347,4,0)</f>
        <v>1</v>
      </c>
      <c r="H97" s="147">
        <f>VLOOKUP(A97,TM!$A$2:$D$347,4,0)</f>
        <v>0.73750000000000004</v>
      </c>
      <c r="I97" s="147">
        <f>VLOOKUP(A97,IRPi!$A$5:$G$350,7,0)</f>
        <v>1</v>
      </c>
      <c r="J97" s="147">
        <f>VLOOKUP(A97,'R E I'!$A$3:$H$348,8,0)</f>
        <v>0.90462500000000001</v>
      </c>
      <c r="K97" s="147">
        <f t="shared" si="7"/>
        <v>0.62866922233987221</v>
      </c>
      <c r="L97" s="92">
        <f t="shared" si="6"/>
        <v>26</v>
      </c>
      <c r="M97" s="97">
        <f t="shared" si="8"/>
        <v>19</v>
      </c>
      <c r="N97" s="147">
        <f t="shared" si="9"/>
        <v>0</v>
      </c>
      <c r="O97" s="146">
        <f t="shared" si="10"/>
        <v>0</v>
      </c>
      <c r="P97" s="97">
        <v>0</v>
      </c>
    </row>
    <row r="98" spans="1:17" x14ac:dyDescent="0.3">
      <c r="A98" s="106">
        <v>5501</v>
      </c>
      <c r="B98" s="49">
        <v>2</v>
      </c>
      <c r="C98" s="34" t="s">
        <v>65</v>
      </c>
      <c r="D98" s="49">
        <f>VLOOKUP(A98,Previsional!$A$2:$G$347,7,0)</f>
        <v>1</v>
      </c>
      <c r="E98" s="147">
        <f>VLOOKUP(A98,Patentes!$A$5:$F$350,6,0)</f>
        <v>0.66313231720786392</v>
      </c>
      <c r="F98" s="147">
        <f>VLOOKUP(A98,'I G'!$A$5:$F$350,6,0)</f>
        <v>0.19793842674186815</v>
      </c>
      <c r="G98" s="147">
        <f>VLOOKUP(A98,CGR!$A$2:$D$347,4,0)</f>
        <v>1</v>
      </c>
      <c r="H98" s="147">
        <f>VLOOKUP(A98,TM!$A$2:$D$347,4,0)</f>
        <v>0.59709999999999996</v>
      </c>
      <c r="I98" s="147">
        <f>VLOOKUP(A98,IRPi!$A$5:$G$350,7,0)</f>
        <v>0.99483107303158147</v>
      </c>
      <c r="J98" s="147">
        <f>VLOOKUP(A98,'R E I'!$A$3:$H$348,8,0)</f>
        <v>1</v>
      </c>
      <c r="K98" s="147">
        <f t="shared" si="7"/>
        <v>0.62088747135979849</v>
      </c>
      <c r="L98" s="92">
        <f t="shared" si="6"/>
        <v>27</v>
      </c>
      <c r="M98" s="97">
        <f t="shared" si="8"/>
        <v>19</v>
      </c>
      <c r="N98" s="147">
        <f t="shared" si="9"/>
        <v>0</v>
      </c>
      <c r="O98" s="146">
        <f t="shared" si="10"/>
        <v>0</v>
      </c>
      <c r="P98" s="97">
        <v>0</v>
      </c>
    </row>
    <row r="99" spans="1:17" x14ac:dyDescent="0.3">
      <c r="A99" s="106">
        <v>5502</v>
      </c>
      <c r="B99" s="49">
        <v>2</v>
      </c>
      <c r="C99" s="34" t="s">
        <v>372</v>
      </c>
      <c r="D99" s="49">
        <f>VLOOKUP(A99,Previsional!$A$2:$G$347,7,0)</f>
        <v>1</v>
      </c>
      <c r="E99" s="147">
        <f>VLOOKUP(A99,Patentes!$A$5:$F$350,6,0)</f>
        <v>0.49940968122786306</v>
      </c>
      <c r="F99" s="147">
        <f>VLOOKUP(A99,'I G'!$A$5:$F$350,6,0)</f>
        <v>0.13493777153424286</v>
      </c>
      <c r="G99" s="147">
        <f>VLOOKUP(A99,CGR!$A$2:$D$347,4,0)</f>
        <v>1</v>
      </c>
      <c r="H99" s="147">
        <f>VLOOKUP(A99,TM!$A$2:$D$347,4,0)</f>
        <v>0.7077</v>
      </c>
      <c r="I99" s="147">
        <f>VLOOKUP(A99,IRPi!$A$5:$G$350,7,0)</f>
        <v>1</v>
      </c>
      <c r="J99" s="147">
        <f>VLOOKUP(A99,'R E I'!$A$3:$H$348,8,0)</f>
        <v>1</v>
      </c>
      <c r="K99" s="147">
        <f t="shared" si="7"/>
        <v>0.56468283131331287</v>
      </c>
      <c r="L99" s="92">
        <f t="shared" si="6"/>
        <v>28</v>
      </c>
      <c r="M99" s="97">
        <f t="shared" si="8"/>
        <v>19</v>
      </c>
      <c r="N99" s="147">
        <f t="shared" si="9"/>
        <v>0</v>
      </c>
      <c r="O99" s="146">
        <f t="shared" si="10"/>
        <v>0</v>
      </c>
      <c r="P99" s="97">
        <v>0</v>
      </c>
    </row>
    <row r="100" spans="1:17" x14ac:dyDescent="0.3">
      <c r="A100" s="106">
        <v>13604</v>
      </c>
      <c r="B100" s="49">
        <v>2</v>
      </c>
      <c r="C100" s="34" t="s">
        <v>54</v>
      </c>
      <c r="D100" s="49">
        <f>VLOOKUP(A100,Previsional!$A$2:$G$347,7,0)</f>
        <v>1</v>
      </c>
      <c r="E100" s="147">
        <f>VLOOKUP(A100,Patentes!$A$5:$F$350,6,0)</f>
        <v>0</v>
      </c>
      <c r="F100" s="147">
        <f>VLOOKUP(A100,'I G'!$A$5:$F$350,6,0)</f>
        <v>0.18069661434419274</v>
      </c>
      <c r="G100" s="147">
        <f>VLOOKUP(A100,CGR!$A$2:$D$347,4,0)</f>
        <v>1</v>
      </c>
      <c r="H100" s="147">
        <f>VLOOKUP(A100,TM!$A$2:$D$347,4,0)</f>
        <v>0.80879999999999996</v>
      </c>
      <c r="I100" s="147">
        <f>VLOOKUP(A100,IRPi!$A$5:$G$350,7,0)</f>
        <v>1</v>
      </c>
      <c r="J100" s="147">
        <f>VLOOKUP(A100,'R E I'!$A$3:$H$348,8,0)</f>
        <v>0.51190000000000002</v>
      </c>
      <c r="K100" s="147">
        <f t="shared" si="7"/>
        <v>0.39208915358604812</v>
      </c>
      <c r="L100" s="92">
        <f t="shared" si="6"/>
        <v>29</v>
      </c>
      <c r="M100" s="97">
        <f t="shared" si="8"/>
        <v>19</v>
      </c>
      <c r="N100" s="147">
        <f t="shared" si="9"/>
        <v>0</v>
      </c>
      <c r="O100" s="146">
        <f t="shared" si="10"/>
        <v>0</v>
      </c>
      <c r="P100" s="97">
        <v>0</v>
      </c>
    </row>
    <row r="101" spans="1:17" x14ac:dyDescent="0.3">
      <c r="A101" s="106">
        <v>8106</v>
      </c>
      <c r="B101" s="49">
        <v>2</v>
      </c>
      <c r="C101" s="34" t="s">
        <v>83</v>
      </c>
      <c r="D101" s="49">
        <f>VLOOKUP(A101,Previsional!$A$2:$G$347,7,0)</f>
        <v>0</v>
      </c>
      <c r="E101" s="147">
        <f>VLOOKUP(A101,Patentes!$A$5:$F$350,6,0)</f>
        <v>0.7142857142857143</v>
      </c>
      <c r="F101" s="147">
        <f>VLOOKUP(A101,'I G'!$A$5:$F$350,6,0)</f>
        <v>6.9474913046373876E-2</v>
      </c>
      <c r="G101" s="147">
        <f>VLOOKUP(A101,CGR!$A$2:$D$347,4,0)</f>
        <v>1</v>
      </c>
      <c r="H101" s="147">
        <f>VLOOKUP(A101,TM!$A$2:$D$347,4,0)</f>
        <v>0.79709999999999992</v>
      </c>
      <c r="I101" s="147">
        <f>VLOOKUP(A101,IRPi!$A$5:$G$350,7,0)</f>
        <v>1</v>
      </c>
      <c r="J101" s="147">
        <f>VLOOKUP(A101,'R E I'!$A$3:$H$348,8,0)</f>
        <v>1</v>
      </c>
      <c r="K101" s="147">
        <f t="shared" si="7"/>
        <v>0</v>
      </c>
      <c r="L101" s="92">
        <f t="shared" si="6"/>
        <v>30</v>
      </c>
      <c r="M101" s="97">
        <f t="shared" si="8"/>
        <v>19</v>
      </c>
      <c r="N101" s="147">
        <f t="shared" si="9"/>
        <v>0</v>
      </c>
      <c r="O101" s="146">
        <f t="shared" si="10"/>
        <v>0</v>
      </c>
      <c r="P101" s="97">
        <v>0</v>
      </c>
    </row>
    <row r="102" spans="1:17" x14ac:dyDescent="0.3">
      <c r="A102" s="106">
        <v>12101</v>
      </c>
      <c r="B102" s="49">
        <v>2</v>
      </c>
      <c r="C102" s="34" t="s">
        <v>51</v>
      </c>
      <c r="D102" s="49">
        <f>VLOOKUP(A102,Previsional!$A$2:$G$347,7,0)</f>
        <v>0</v>
      </c>
      <c r="E102" s="147">
        <f>VLOOKUP(A102,Patentes!$A$5:$F$350,6,0)</f>
        <v>0.89997229149348845</v>
      </c>
      <c r="F102" s="147">
        <f>VLOOKUP(A102,'I G'!$A$5:$F$350,6,0)</f>
        <v>0.14489012896290918</v>
      </c>
      <c r="G102" s="147">
        <f>VLOOKUP(A102,CGR!$A$2:$D$347,4,0)</f>
        <v>1</v>
      </c>
      <c r="H102" s="147">
        <f>VLOOKUP(A102,TM!$A$2:$D$347,4,0)</f>
        <v>0.94489999999999996</v>
      </c>
      <c r="I102" s="147">
        <f>VLOOKUP(A102,IRPi!$A$5:$G$350,7,0)</f>
        <v>1</v>
      </c>
      <c r="J102" s="147">
        <f>VLOOKUP(A102,'R E I'!$A$3:$H$348,8,0)</f>
        <v>1</v>
      </c>
      <c r="K102" s="147">
        <f t="shared" si="7"/>
        <v>0</v>
      </c>
      <c r="L102" s="92">
        <f t="shared" si="6"/>
        <v>30</v>
      </c>
      <c r="M102" s="97">
        <f t="shared" si="8"/>
        <v>19</v>
      </c>
      <c r="N102" s="147">
        <f t="shared" si="9"/>
        <v>0</v>
      </c>
      <c r="O102" s="146">
        <f t="shared" si="10"/>
        <v>0</v>
      </c>
      <c r="P102" s="97">
        <v>0</v>
      </c>
    </row>
    <row r="103" spans="1:17" x14ac:dyDescent="0.3">
      <c r="A103" s="106">
        <v>8111</v>
      </c>
      <c r="B103" s="49">
        <v>2</v>
      </c>
      <c r="C103" s="34" t="s">
        <v>84</v>
      </c>
      <c r="D103" s="49">
        <f>VLOOKUP(A103,Previsional!$A$2:$G$347,7,0)</f>
        <v>0</v>
      </c>
      <c r="E103" s="147">
        <f>VLOOKUP(A103,Patentes!$A$5:$F$350,6,0)</f>
        <v>0.75810602161605767</v>
      </c>
      <c r="F103" s="147">
        <f>VLOOKUP(A103,'I G'!$A$5:$F$350,6,0)</f>
        <v>8.5161922033316129E-2</v>
      </c>
      <c r="G103" s="147">
        <f>VLOOKUP(A103,CGR!$A$2:$D$347,4,0)</f>
        <v>1</v>
      </c>
      <c r="H103" s="147">
        <f>VLOOKUP(A103,TM!$A$2:$D$347,4,0)</f>
        <v>0.92019999999999991</v>
      </c>
      <c r="I103" s="147">
        <f>VLOOKUP(A103,IRPi!$A$5:$G$350,7,0)</f>
        <v>1</v>
      </c>
      <c r="J103" s="147">
        <f>VLOOKUP(A103,'R E I'!$A$3:$H$348,8,0)</f>
        <v>1</v>
      </c>
      <c r="K103" s="147">
        <f t="shared" si="7"/>
        <v>0</v>
      </c>
      <c r="L103" s="92">
        <f t="shared" si="6"/>
        <v>30</v>
      </c>
      <c r="M103" s="97">
        <f t="shared" si="8"/>
        <v>19</v>
      </c>
      <c r="N103" s="147">
        <f t="shared" si="9"/>
        <v>0</v>
      </c>
      <c r="O103" s="146">
        <f t="shared" si="10"/>
        <v>0</v>
      </c>
      <c r="P103" s="97">
        <v>0</v>
      </c>
    </row>
    <row r="104" spans="1:17" x14ac:dyDescent="0.3">
      <c r="A104" s="106">
        <v>4101</v>
      </c>
      <c r="B104" s="49">
        <v>2</v>
      </c>
      <c r="C104" s="34" t="s">
        <v>82</v>
      </c>
      <c r="D104" s="49">
        <f>VLOOKUP(A104,Previsional!$A$2:$G$347,7,0)</f>
        <v>0</v>
      </c>
      <c r="E104" s="147">
        <f>VLOOKUP(A104,Patentes!$A$5:$F$350,6,0)</f>
        <v>0.6317457921352555</v>
      </c>
      <c r="F104" s="147">
        <f>VLOOKUP(A104,'I G'!$A$5:$F$350,6,0)</f>
        <v>0.19110510801802469</v>
      </c>
      <c r="G104" s="147">
        <f>VLOOKUP(A104,CGR!$A$2:$D$347,4,0)</f>
        <v>1</v>
      </c>
      <c r="H104" s="147">
        <f>VLOOKUP(A104,TM!$A$2:$D$347,4,0)</f>
        <v>0.9423999999999999</v>
      </c>
      <c r="I104" s="147">
        <f>VLOOKUP(A104,IRPi!$A$5:$G$350,7,0)</f>
        <v>0.98979394625283601</v>
      </c>
      <c r="J104" s="147">
        <f>VLOOKUP(A104,'R E I'!$A$3:$H$348,8,0)</f>
        <v>1</v>
      </c>
      <c r="K104" s="147">
        <f t="shared" si="7"/>
        <v>0</v>
      </c>
      <c r="L104" s="92">
        <f t="shared" si="6"/>
        <v>30</v>
      </c>
      <c r="M104" s="97">
        <f t="shared" si="8"/>
        <v>19</v>
      </c>
      <c r="N104" s="147">
        <f t="shared" si="9"/>
        <v>0</v>
      </c>
      <c r="O104" s="146">
        <f t="shared" si="10"/>
        <v>0</v>
      </c>
      <c r="P104" s="97">
        <v>0</v>
      </c>
    </row>
    <row r="105" spans="1:17" x14ac:dyDescent="0.3">
      <c r="A105" s="106">
        <v>5605</v>
      </c>
      <c r="B105" s="49">
        <v>2</v>
      </c>
      <c r="C105" s="34" t="s">
        <v>81</v>
      </c>
      <c r="D105" s="49">
        <f>VLOOKUP(A105,Previsional!$A$2:$G$347,7,0)</f>
        <v>0</v>
      </c>
      <c r="E105" s="147">
        <f>VLOOKUP(A105,Patentes!$A$5:$F$350,6,0)</f>
        <v>0.64815441923467665</v>
      </c>
      <c r="F105" s="147">
        <f>VLOOKUP(A105,'I G'!$A$5:$F$350,6,0)</f>
        <v>4.058812805711829E-2</v>
      </c>
      <c r="G105" s="147">
        <f>VLOOKUP(A105,CGR!$A$2:$D$347,4,0)</f>
        <v>1</v>
      </c>
      <c r="H105" s="147">
        <f>VLOOKUP(A105,TM!$A$2:$D$347,4,0)</f>
        <v>0.74590000000000001</v>
      </c>
      <c r="I105" s="147">
        <f>VLOOKUP(A105,IRPi!$A$5:$G$350,7,0)</f>
        <v>1</v>
      </c>
      <c r="J105" s="147">
        <f>VLOOKUP(A105,'R E I'!$A$3:$H$348,8,0)</f>
        <v>1</v>
      </c>
      <c r="K105" s="147">
        <f t="shared" si="7"/>
        <v>0</v>
      </c>
      <c r="L105" s="92">
        <f t="shared" si="6"/>
        <v>30</v>
      </c>
      <c r="M105" s="97">
        <f t="shared" si="8"/>
        <v>19</v>
      </c>
      <c r="N105" s="147">
        <f t="shared" si="9"/>
        <v>0</v>
      </c>
      <c r="O105" s="146">
        <f t="shared" si="10"/>
        <v>0</v>
      </c>
      <c r="P105" s="97">
        <v>0</v>
      </c>
    </row>
    <row r="106" spans="1:17" x14ac:dyDescent="0.3">
      <c r="A106" s="106">
        <v>13302</v>
      </c>
      <c r="B106" s="49">
        <v>2</v>
      </c>
      <c r="C106" s="34" t="s">
        <v>77</v>
      </c>
      <c r="D106" s="49">
        <f>VLOOKUP(A106,Previsional!$A$2:$G$347,7,0)</f>
        <v>0</v>
      </c>
      <c r="E106" s="147">
        <f>VLOOKUP(A106,Patentes!$A$5:$F$350,6,0)</f>
        <v>0.61226993865030677</v>
      </c>
      <c r="F106" s="147">
        <f>VLOOKUP(A106,'I G'!$A$5:$F$350,6,0)</f>
        <v>0.43553987473497291</v>
      </c>
      <c r="G106" s="147">
        <f>VLOOKUP(A106,CGR!$A$2:$D$347,4,0)</f>
        <v>1</v>
      </c>
      <c r="H106" s="147">
        <f>VLOOKUP(A106,TM!$A$2:$D$347,4,0)</f>
        <v>0.93940000000000001</v>
      </c>
      <c r="I106" s="147">
        <f>VLOOKUP(A106,IRPi!$A$5:$G$350,7,0)</f>
        <v>1</v>
      </c>
      <c r="J106" s="147">
        <f>VLOOKUP(A106,'R E I'!$A$3:$H$348,8,0)</f>
        <v>0.97917500000000002</v>
      </c>
      <c r="K106" s="147">
        <f t="shared" si="7"/>
        <v>0</v>
      </c>
      <c r="L106" s="92">
        <f t="shared" si="6"/>
        <v>30</v>
      </c>
      <c r="M106" s="97">
        <f t="shared" si="8"/>
        <v>19</v>
      </c>
      <c r="N106" s="147">
        <f t="shared" si="9"/>
        <v>0</v>
      </c>
      <c r="O106" s="146">
        <f t="shared" si="10"/>
        <v>0</v>
      </c>
      <c r="P106" s="97">
        <v>0</v>
      </c>
    </row>
    <row r="107" spans="1:17" x14ac:dyDescent="0.3">
      <c r="A107" s="106">
        <v>13402</v>
      </c>
      <c r="B107" s="49">
        <v>2</v>
      </c>
      <c r="C107" s="34" t="s">
        <v>79</v>
      </c>
      <c r="D107" s="49">
        <f>VLOOKUP(A107,Previsional!$A$2:$G$347,7,0)</f>
        <v>0</v>
      </c>
      <c r="E107" s="147">
        <f>VLOOKUP(A107,Patentes!$A$5:$F$350,6,0)</f>
        <v>0.56687898089171973</v>
      </c>
      <c r="F107" s="147">
        <f>VLOOKUP(A107,'I G'!$A$5:$F$350,6,0)</f>
        <v>0.25727000817301038</v>
      </c>
      <c r="G107" s="147">
        <f>VLOOKUP(A107,CGR!$A$2:$D$347,4,0)</f>
        <v>1</v>
      </c>
      <c r="H107" s="147">
        <f>VLOOKUP(A107,TM!$A$2:$D$347,4,0)</f>
        <v>0.7854000000000001</v>
      </c>
      <c r="I107" s="147">
        <f>VLOOKUP(A107,IRPi!$A$5:$G$350,7,0)</f>
        <v>1</v>
      </c>
      <c r="J107" s="147">
        <f>VLOOKUP(A107,'R E I'!$A$3:$H$348,8,0)</f>
        <v>1</v>
      </c>
      <c r="K107" s="147">
        <f t="shared" si="7"/>
        <v>0</v>
      </c>
      <c r="L107" s="92">
        <f t="shared" si="6"/>
        <v>30</v>
      </c>
      <c r="M107" s="97">
        <f t="shared" si="8"/>
        <v>19</v>
      </c>
      <c r="N107" s="147">
        <f t="shared" si="9"/>
        <v>0</v>
      </c>
      <c r="O107" s="146">
        <f t="shared" si="10"/>
        <v>0</v>
      </c>
      <c r="P107" s="97">
        <v>0</v>
      </c>
    </row>
    <row r="108" spans="1:17" ht="15" thickBot="1" x14ac:dyDescent="0.35">
      <c r="A108" s="100">
        <v>13605</v>
      </c>
      <c r="B108" s="101">
        <v>2</v>
      </c>
      <c r="C108" s="100" t="s">
        <v>78</v>
      </c>
      <c r="D108" s="101">
        <f>VLOOKUP(A108,Previsional!$A$2:$G$347,7,0)</f>
        <v>0</v>
      </c>
      <c r="E108" s="187">
        <f>VLOOKUP(A108,Patentes!$A$5:$F$350,6,0)</f>
        <v>0.98671775223499358</v>
      </c>
      <c r="F108" s="187">
        <f>VLOOKUP(A108,'I G'!$A$5:$F$350,6,0)</f>
        <v>0.11888702745035422</v>
      </c>
      <c r="G108" s="187">
        <f>VLOOKUP(A108,CGR!$A$2:$D$347,4,0)</f>
        <v>1</v>
      </c>
      <c r="H108" s="187">
        <f>VLOOKUP(A108,TM!$A$2:$D$347,4,0)</f>
        <v>0.81379999999999997</v>
      </c>
      <c r="I108" s="187">
        <f>VLOOKUP(A108,IRPi!$A$5:$G$350,7,0)</f>
        <v>0.99858513807237714</v>
      </c>
      <c r="J108" s="187">
        <f>VLOOKUP(A108,'R E I'!$A$3:$H$348,8,0)</f>
        <v>0.94752499999999995</v>
      </c>
      <c r="K108" s="187">
        <f t="shared" si="7"/>
        <v>0</v>
      </c>
      <c r="L108" s="188">
        <f t="shared" si="6"/>
        <v>30</v>
      </c>
      <c r="M108" s="189">
        <f t="shared" si="8"/>
        <v>19</v>
      </c>
      <c r="N108" s="187">
        <f t="shared" si="9"/>
        <v>0</v>
      </c>
      <c r="O108" s="190">
        <f t="shared" si="10"/>
        <v>0</v>
      </c>
      <c r="P108" s="189">
        <v>0</v>
      </c>
      <c r="Q108" s="100"/>
    </row>
    <row r="109" spans="1:17" ht="15" thickTop="1" x14ac:dyDescent="0.3">
      <c r="A109" s="106">
        <v>9112</v>
      </c>
      <c r="B109" s="49">
        <v>3</v>
      </c>
      <c r="C109" s="34" t="s">
        <v>97</v>
      </c>
      <c r="D109" s="49">
        <f>VLOOKUP(A109,Previsional!$A$2:$G$347,7,0)</f>
        <v>1</v>
      </c>
      <c r="E109" s="147">
        <f>VLOOKUP(A109,Patentes!$A$5:$F$350,6,0)</f>
        <v>0.98236331569664903</v>
      </c>
      <c r="F109" s="147">
        <f>VLOOKUP(A109,'I G'!$A$5:$F$350,6,0)</f>
        <v>0.14451342596452185</v>
      </c>
      <c r="G109" s="147">
        <f>VLOOKUP(A109,CGR!$A$2:$D$347,4,0)</f>
        <v>1</v>
      </c>
      <c r="H109" s="147">
        <f>VLOOKUP(A109,TM!$A$2:$D$347,4,0)</f>
        <v>0.9526</v>
      </c>
      <c r="I109" s="147">
        <f>VLOOKUP(A109,IRPi!$A$5:$G$350,7,0)</f>
        <v>1</v>
      </c>
      <c r="J109" s="147">
        <f>VLOOKUP(A109,'R E I'!$A$3:$H$348,8,0)</f>
        <v>1</v>
      </c>
      <c r="K109" s="147">
        <f t="shared" si="7"/>
        <v>0.77284551698495763</v>
      </c>
      <c r="L109" s="92">
        <f t="shared" ref="L109:L140" si="11">_xlfn.RANK.EQ(K109,$K$109:$K$164,0)</f>
        <v>1</v>
      </c>
      <c r="M109" s="97">
        <f t="shared" si="8"/>
        <v>28</v>
      </c>
      <c r="N109" s="147">
        <f t="shared" si="9"/>
        <v>0.77284551698495763</v>
      </c>
      <c r="O109" s="146">
        <f t="shared" si="10"/>
        <v>3.8267635684254876E-2</v>
      </c>
      <c r="P109" s="97">
        <v>129608602</v>
      </c>
    </row>
    <row r="110" spans="1:17" x14ac:dyDescent="0.3">
      <c r="A110" s="106">
        <v>13602</v>
      </c>
      <c r="B110" s="49">
        <v>3</v>
      </c>
      <c r="C110" s="34" t="s">
        <v>134</v>
      </c>
      <c r="D110" s="49">
        <f>VLOOKUP(A110,Previsional!$A$2:$G$347,7,0)</f>
        <v>1</v>
      </c>
      <c r="E110" s="147">
        <f>VLOOKUP(A110,Patentes!$A$5:$F$350,6,0)</f>
        <v>0.97818974918211554</v>
      </c>
      <c r="F110" s="147">
        <f>VLOOKUP(A110,'I G'!$A$5:$F$350,6,0)</f>
        <v>0.20581493749105936</v>
      </c>
      <c r="G110" s="147">
        <f>VLOOKUP(A110,CGR!$A$2:$D$347,4,0)</f>
        <v>1</v>
      </c>
      <c r="H110" s="147">
        <f>VLOOKUP(A110,TM!$A$2:$D$347,4,0)</f>
        <v>0.73599999999999999</v>
      </c>
      <c r="I110" s="147">
        <f>VLOOKUP(A110,IRPi!$A$5:$G$350,7,0)</f>
        <v>1</v>
      </c>
      <c r="J110" s="147">
        <f>VLOOKUP(A110,'R E I'!$A$3:$H$348,8,0)</f>
        <v>1</v>
      </c>
      <c r="K110" s="147">
        <f t="shared" si="7"/>
        <v>0.75422014658650527</v>
      </c>
      <c r="L110" s="92">
        <f t="shared" si="11"/>
        <v>2</v>
      </c>
      <c r="M110" s="97">
        <f t="shared" si="8"/>
        <v>28</v>
      </c>
      <c r="N110" s="147">
        <f t="shared" si="9"/>
        <v>0.75422014658650527</v>
      </c>
      <c r="O110" s="146">
        <f t="shared" si="10"/>
        <v>3.7345395892177322E-2</v>
      </c>
      <c r="P110" s="97">
        <v>126485069</v>
      </c>
    </row>
    <row r="111" spans="1:17" x14ac:dyDescent="0.3">
      <c r="A111" s="106">
        <v>6105</v>
      </c>
      <c r="B111" s="49">
        <v>3</v>
      </c>
      <c r="C111" s="34" t="s">
        <v>110</v>
      </c>
      <c r="D111" s="49">
        <f>VLOOKUP(A111,Previsional!$A$2:$G$347,7,0)</f>
        <v>1</v>
      </c>
      <c r="E111" s="147">
        <f>VLOOKUP(A111,Patentes!$A$5:$F$350,6,0)</f>
        <v>0.9375</v>
      </c>
      <c r="F111" s="147">
        <f>VLOOKUP(A111,'I G'!$A$5:$F$350,6,0)</f>
        <v>0.12156225712608994</v>
      </c>
      <c r="G111" s="147">
        <f>VLOOKUP(A111,CGR!$A$2:$D$347,4,0)</f>
        <v>1</v>
      </c>
      <c r="H111" s="147">
        <f>VLOOKUP(A111,TM!$A$2:$D$347,4,0)</f>
        <v>0.96189999999999998</v>
      </c>
      <c r="I111" s="147">
        <f>VLOOKUP(A111,IRPi!$A$5:$G$350,7,0)</f>
        <v>1</v>
      </c>
      <c r="J111" s="147">
        <f>VLOOKUP(A111,'R E I'!$A$3:$H$348,8,0)</f>
        <v>1</v>
      </c>
      <c r="K111" s="147">
        <f t="shared" si="7"/>
        <v>0.75280056428152253</v>
      </c>
      <c r="L111" s="92">
        <f t="shared" si="11"/>
        <v>3</v>
      </c>
      <c r="M111" s="97">
        <f t="shared" si="8"/>
        <v>28</v>
      </c>
      <c r="N111" s="147">
        <f t="shared" si="9"/>
        <v>0.75280056428152253</v>
      </c>
      <c r="O111" s="146">
        <f t="shared" si="10"/>
        <v>3.7275104925513211E-2</v>
      </c>
      <c r="P111" s="97">
        <v>126247001</v>
      </c>
    </row>
    <row r="112" spans="1:17" x14ac:dyDescent="0.3">
      <c r="A112" s="106">
        <v>9202</v>
      </c>
      <c r="B112" s="49">
        <v>3</v>
      </c>
      <c r="C112" s="34" t="s">
        <v>86</v>
      </c>
      <c r="D112" s="49">
        <f>VLOOKUP(A112,Previsional!$A$2:$G$347,7,0)</f>
        <v>1</v>
      </c>
      <c r="E112" s="147">
        <f>VLOOKUP(A112,Patentes!$A$5:$F$350,6,0)</f>
        <v>0.99608865710560623</v>
      </c>
      <c r="F112" s="147">
        <f>VLOOKUP(A112,'I G'!$A$5:$F$350,6,0)</f>
        <v>0.12940549876710888</v>
      </c>
      <c r="G112" s="147">
        <f>VLOOKUP(A112,CGR!$A$2:$D$347,4,0)</f>
        <v>1</v>
      </c>
      <c r="H112" s="147">
        <f>VLOOKUP(A112,TM!$A$2:$D$347,4,0)</f>
        <v>0.79610000000000003</v>
      </c>
      <c r="I112" s="147">
        <f>VLOOKUP(A112,IRPi!$A$5:$G$350,7,0)</f>
        <v>1</v>
      </c>
      <c r="J112" s="147">
        <f>VLOOKUP(A112,'R E I'!$A$3:$H$348,8,0)</f>
        <v>1</v>
      </c>
      <c r="K112" s="147">
        <f t="shared" si="7"/>
        <v>0.75039740467873939</v>
      </c>
      <c r="L112" s="92">
        <f t="shared" si="11"/>
        <v>4</v>
      </c>
      <c r="M112" s="97">
        <f t="shared" si="8"/>
        <v>28</v>
      </c>
      <c r="N112" s="147">
        <f t="shared" si="9"/>
        <v>0.75039740467873939</v>
      </c>
      <c r="O112" s="146">
        <f t="shared" si="10"/>
        <v>3.7156111887254817E-2</v>
      </c>
      <c r="P112" s="97">
        <v>125843983</v>
      </c>
    </row>
    <row r="113" spans="1:16" x14ac:dyDescent="0.3">
      <c r="A113" s="106">
        <v>7406</v>
      </c>
      <c r="B113" s="49">
        <v>3</v>
      </c>
      <c r="C113" s="34" t="s">
        <v>90</v>
      </c>
      <c r="D113" s="49">
        <f>VLOOKUP(A113,Previsional!$A$2:$G$347,7,0)</f>
        <v>1</v>
      </c>
      <c r="E113" s="147">
        <f>VLOOKUP(A113,Patentes!$A$5:$F$350,6,0)</f>
        <v>0.96275071633237819</v>
      </c>
      <c r="F113" s="147">
        <f>VLOOKUP(A113,'I G'!$A$5:$F$350,6,0)</f>
        <v>0.12523450141936887</v>
      </c>
      <c r="G113" s="147">
        <f>VLOOKUP(A113,CGR!$A$2:$D$347,4,0)</f>
        <v>1</v>
      </c>
      <c r="H113" s="147">
        <f>VLOOKUP(A113,TM!$A$2:$D$347,4,0)</f>
        <v>0.83799999999999997</v>
      </c>
      <c r="I113" s="147">
        <f>VLOOKUP(A113,IRPi!$A$5:$G$350,7,0)</f>
        <v>1</v>
      </c>
      <c r="J113" s="147">
        <f>VLOOKUP(A113,'R E I'!$A$3:$H$348,8,0)</f>
        <v>1</v>
      </c>
      <c r="K113" s="147">
        <f t="shared" si="7"/>
        <v>0.74397137607117458</v>
      </c>
      <c r="L113" s="92">
        <f t="shared" si="11"/>
        <v>5</v>
      </c>
      <c r="M113" s="97">
        <f t="shared" si="8"/>
        <v>28</v>
      </c>
      <c r="N113" s="147">
        <f t="shared" si="9"/>
        <v>0.74397137607117458</v>
      </c>
      <c r="O113" s="146">
        <f t="shared" si="10"/>
        <v>3.6837925501688087E-2</v>
      </c>
      <c r="P113" s="97">
        <v>124766318</v>
      </c>
    </row>
    <row r="114" spans="1:16" x14ac:dyDescent="0.3">
      <c r="A114" s="106">
        <v>5604</v>
      </c>
      <c r="B114" s="49">
        <v>3</v>
      </c>
      <c r="C114" s="34" t="s">
        <v>103</v>
      </c>
      <c r="D114" s="49">
        <f>VLOOKUP(A114,Previsional!$A$2:$G$347,7,0)</f>
        <v>1</v>
      </c>
      <c r="E114" s="147">
        <f>VLOOKUP(A114,Patentes!$A$5:$F$350,6,0)</f>
        <v>0.95701357466063353</v>
      </c>
      <c r="F114" s="147">
        <f>VLOOKUP(A114,'I G'!$A$5:$F$350,6,0)</f>
        <v>5.9450256935196406E-2</v>
      </c>
      <c r="G114" s="147">
        <f>VLOOKUP(A114,CGR!$A$2:$D$347,4,0)</f>
        <v>1</v>
      </c>
      <c r="H114" s="147">
        <f>VLOOKUP(A114,TM!$A$2:$D$347,4,0)</f>
        <v>0.9265000000000001</v>
      </c>
      <c r="I114" s="147">
        <f>VLOOKUP(A114,IRPi!$A$5:$G$350,7,0)</f>
        <v>1</v>
      </c>
      <c r="J114" s="147">
        <f>VLOOKUP(A114,'R E I'!$A$3:$H$348,8,0)</f>
        <v>1</v>
      </c>
      <c r="K114" s="147">
        <f t="shared" si="7"/>
        <v>0.73879231536502088</v>
      </c>
      <c r="L114" s="92">
        <f t="shared" si="11"/>
        <v>6</v>
      </c>
      <c r="M114" s="97">
        <f t="shared" si="8"/>
        <v>28</v>
      </c>
      <c r="N114" s="147">
        <f t="shared" si="9"/>
        <v>0.73879231536502088</v>
      </c>
      <c r="O114" s="146">
        <f t="shared" si="10"/>
        <v>3.6581483038176217E-2</v>
      </c>
      <c r="P114" s="97">
        <v>123897774</v>
      </c>
    </row>
    <row r="115" spans="1:16" x14ac:dyDescent="0.3">
      <c r="A115" s="106">
        <v>7304</v>
      </c>
      <c r="B115" s="49">
        <v>3</v>
      </c>
      <c r="C115" s="34" t="s">
        <v>95</v>
      </c>
      <c r="D115" s="49">
        <f>VLOOKUP(A115,Previsional!$A$2:$G$347,7,0)</f>
        <v>1</v>
      </c>
      <c r="E115" s="147">
        <f>VLOOKUP(A115,Patentes!$A$5:$F$350,6,0)</f>
        <v>0.9531853281853282</v>
      </c>
      <c r="F115" s="147">
        <f>VLOOKUP(A115,'I G'!$A$5:$F$350,6,0)</f>
        <v>9.8269966333201161E-2</v>
      </c>
      <c r="G115" s="147">
        <f>VLOOKUP(A115,CGR!$A$2:$D$347,4,0)</f>
        <v>1</v>
      </c>
      <c r="H115" s="147">
        <f>VLOOKUP(A115,TM!$A$2:$D$347,4,0)</f>
        <v>0.86510000000000009</v>
      </c>
      <c r="I115" s="147">
        <f>VLOOKUP(A115,IRPi!$A$5:$G$350,7,0)</f>
        <v>1</v>
      </c>
      <c r="J115" s="147">
        <f>VLOOKUP(A115,'R E I'!$A$3:$H$348,8,0)</f>
        <v>1</v>
      </c>
      <c r="K115" s="147">
        <f t="shared" si="7"/>
        <v>0.73794735644816523</v>
      </c>
      <c r="L115" s="92">
        <f t="shared" si="11"/>
        <v>7</v>
      </c>
      <c r="M115" s="97">
        <f t="shared" si="8"/>
        <v>28</v>
      </c>
      <c r="N115" s="147">
        <f t="shared" si="9"/>
        <v>0.73794735644816523</v>
      </c>
      <c r="O115" s="146">
        <f t="shared" si="10"/>
        <v>3.6539644689776996E-2</v>
      </c>
      <c r="P115" s="97">
        <v>123756071</v>
      </c>
    </row>
    <row r="116" spans="1:16" x14ac:dyDescent="0.3">
      <c r="A116" s="106">
        <v>5107</v>
      </c>
      <c r="B116" s="49">
        <v>3</v>
      </c>
      <c r="C116" s="34" t="s">
        <v>92</v>
      </c>
      <c r="D116" s="49">
        <f>VLOOKUP(A116,Previsional!$A$2:$G$347,7,0)</f>
        <v>1</v>
      </c>
      <c r="E116" s="147">
        <f>VLOOKUP(A116,Patentes!$A$5:$F$350,6,0)</f>
        <v>0.91858506457046607</v>
      </c>
      <c r="F116" s="147">
        <f>VLOOKUP(A116,'I G'!$A$5:$F$350,6,0)</f>
        <v>7.8761179523619496E-2</v>
      </c>
      <c r="G116" s="147">
        <f>VLOOKUP(A116,CGR!$A$2:$D$347,4,0)</f>
        <v>1</v>
      </c>
      <c r="H116" s="147">
        <f>VLOOKUP(A116,TM!$A$2:$D$347,4,0)</f>
        <v>0.96379999999999999</v>
      </c>
      <c r="I116" s="147">
        <f>VLOOKUP(A116,IRPi!$A$5:$G$350,7,0)</f>
        <v>1</v>
      </c>
      <c r="J116" s="147">
        <f>VLOOKUP(A116,'R E I'!$A$3:$H$348,8,0)</f>
        <v>1</v>
      </c>
      <c r="K116" s="147">
        <f t="shared" si="7"/>
        <v>0.73576506748056802</v>
      </c>
      <c r="L116" s="92">
        <f t="shared" si="11"/>
        <v>8</v>
      </c>
      <c r="M116" s="97">
        <f t="shared" si="8"/>
        <v>28</v>
      </c>
      <c r="N116" s="147">
        <f t="shared" si="9"/>
        <v>0.73576506748056802</v>
      </c>
      <c r="O116" s="146">
        <f t="shared" si="10"/>
        <v>3.6431588115294199E-2</v>
      </c>
      <c r="P116" s="97">
        <v>123390095</v>
      </c>
    </row>
    <row r="117" spans="1:16" x14ac:dyDescent="0.3">
      <c r="A117" s="106">
        <v>16301</v>
      </c>
      <c r="B117" s="49">
        <v>3</v>
      </c>
      <c r="C117" s="34" t="s">
        <v>91</v>
      </c>
      <c r="D117" s="49">
        <f>VLOOKUP(A117,Previsional!$A$2:$G$347,7,0)</f>
        <v>1</v>
      </c>
      <c r="E117" s="147">
        <f>VLOOKUP(A117,Patentes!$A$5:$F$350,6,0)</f>
        <v>0.96511627906976749</v>
      </c>
      <c r="F117" s="147">
        <f>VLOOKUP(A117,'I G'!$A$5:$F$350,6,0)</f>
        <v>0.10253024856924967</v>
      </c>
      <c r="G117" s="147">
        <f>VLOOKUP(A117,CGR!$A$2:$D$347,4,0)</f>
        <v>1</v>
      </c>
      <c r="H117" s="147">
        <f>VLOOKUP(A117,TM!$A$2:$D$347,4,0)</f>
        <v>0.80530000000000002</v>
      </c>
      <c r="I117" s="147">
        <f>VLOOKUP(A117,IRPi!$A$5:$G$350,7,0)</f>
        <v>1</v>
      </c>
      <c r="J117" s="147">
        <f>VLOOKUP(A117,'R E I'!$A$3:$H$348,8,0)</f>
        <v>1</v>
      </c>
      <c r="K117" s="147">
        <f t="shared" si="7"/>
        <v>0.73421825981673106</v>
      </c>
      <c r="L117" s="92">
        <f t="shared" si="11"/>
        <v>9</v>
      </c>
      <c r="M117" s="97">
        <f t="shared" si="8"/>
        <v>28</v>
      </c>
      <c r="N117" s="147">
        <f t="shared" si="9"/>
        <v>0.73421825981673106</v>
      </c>
      <c r="O117" s="146">
        <f t="shared" si="10"/>
        <v>3.6354997553723435E-2</v>
      </c>
      <c r="P117" s="97">
        <v>123130690</v>
      </c>
    </row>
    <row r="118" spans="1:16" x14ac:dyDescent="0.3">
      <c r="A118" s="106">
        <v>14103</v>
      </c>
      <c r="B118" s="49">
        <v>3</v>
      </c>
      <c r="C118" s="34" t="s">
        <v>108</v>
      </c>
      <c r="D118" s="49">
        <f>VLOOKUP(A118,Previsional!$A$2:$G$347,7,0)</f>
        <v>1</v>
      </c>
      <c r="E118" s="147">
        <f>VLOOKUP(A118,Patentes!$A$5:$F$350,6,0)</f>
        <v>0.95071010860484539</v>
      </c>
      <c r="F118" s="147">
        <f>VLOOKUP(A118,'I G'!$A$5:$F$350,6,0)</f>
        <v>6.4472647417382178E-2</v>
      </c>
      <c r="G118" s="147">
        <f>VLOOKUP(A118,CGR!$A$2:$D$347,4,0)</f>
        <v>1</v>
      </c>
      <c r="H118" s="147">
        <f>VLOOKUP(A118,TM!$A$2:$D$347,4,0)</f>
        <v>0.87139999999999995</v>
      </c>
      <c r="I118" s="147">
        <f>VLOOKUP(A118,IRPi!$A$5:$G$350,7,0)</f>
        <v>0.99664655510173872</v>
      </c>
      <c r="J118" s="147">
        <f>VLOOKUP(A118,'R E I'!$A$3:$H$348,8,0)</f>
        <v>1</v>
      </c>
      <c r="K118" s="147">
        <f t="shared" si="7"/>
        <v>0.72940902762112836</v>
      </c>
      <c r="L118" s="92">
        <f t="shared" si="11"/>
        <v>10</v>
      </c>
      <c r="M118" s="97">
        <f t="shared" si="8"/>
        <v>28</v>
      </c>
      <c r="N118" s="147">
        <f t="shared" si="9"/>
        <v>0.72940902762112836</v>
      </c>
      <c r="O118" s="146">
        <f t="shared" si="10"/>
        <v>3.6116867239789172E-2</v>
      </c>
      <c r="P118" s="97">
        <v>122324167</v>
      </c>
    </row>
    <row r="119" spans="1:16" x14ac:dyDescent="0.3">
      <c r="A119" s="106">
        <v>9201</v>
      </c>
      <c r="B119" s="49">
        <v>3</v>
      </c>
      <c r="C119" s="106" t="s">
        <v>136</v>
      </c>
      <c r="D119" s="49">
        <f>VLOOKUP(A119,Previsional!$A$2:$G$347,7,0)</f>
        <v>1</v>
      </c>
      <c r="E119" s="147">
        <f>VLOOKUP(A119,Patentes!$A$5:$F$350,6,0)</f>
        <v>0.91072714182865366</v>
      </c>
      <c r="F119" s="147">
        <f>VLOOKUP(A119,'I G'!$A$5:$F$350,6,0)</f>
        <v>0.10175971899768121</v>
      </c>
      <c r="G119" s="147">
        <f>VLOOKUP(A119,CGR!$A$2:$D$347,4,0)</f>
        <v>1</v>
      </c>
      <c r="H119" s="147">
        <f>VLOOKUP(A119,TM!$A$2:$D$347,4,0)</f>
        <v>0.9002</v>
      </c>
      <c r="I119" s="147">
        <f>VLOOKUP(A119,IRPi!$A$5:$G$350,7,0)</f>
        <v>1</v>
      </c>
      <c r="J119" s="147">
        <f>VLOOKUP(A119,'R E I'!$A$3:$H$348,8,0)</f>
        <v>1</v>
      </c>
      <c r="K119" s="147">
        <f t="shared" si="7"/>
        <v>0.7292244293894492</v>
      </c>
      <c r="L119" s="92">
        <f t="shared" si="11"/>
        <v>11</v>
      </c>
      <c r="M119" s="97">
        <f t="shared" si="8"/>
        <v>28</v>
      </c>
      <c r="N119" s="147">
        <f t="shared" si="9"/>
        <v>0.7292244293894492</v>
      </c>
      <c r="O119" s="146">
        <f t="shared" si="10"/>
        <v>3.61077268129864E-2</v>
      </c>
      <c r="P119" s="97">
        <v>122293209</v>
      </c>
    </row>
    <row r="120" spans="1:16" x14ac:dyDescent="0.3">
      <c r="A120" s="106">
        <v>3102</v>
      </c>
      <c r="B120" s="49">
        <v>3</v>
      </c>
      <c r="C120" s="34" t="s">
        <v>85</v>
      </c>
      <c r="D120" s="49">
        <f>VLOOKUP(A120,Previsional!$A$2:$G$347,7,0)</f>
        <v>1</v>
      </c>
      <c r="E120" s="147">
        <f>VLOOKUP(A120,Patentes!$A$5:$F$350,6,0)</f>
        <v>0.88430913348946139</v>
      </c>
      <c r="F120" s="147">
        <f>VLOOKUP(A120,'I G'!$A$5:$F$350,6,0)</f>
        <v>0.11090613787609895</v>
      </c>
      <c r="G120" s="147">
        <f>VLOOKUP(A120,CGR!$A$2:$D$347,4,0)</f>
        <v>1</v>
      </c>
      <c r="H120" s="147">
        <f>VLOOKUP(A120,TM!$A$2:$D$347,4,0)</f>
        <v>0.93510000000000004</v>
      </c>
      <c r="I120" s="147">
        <f>VLOOKUP(A120,IRPi!$A$5:$G$350,7,0)</f>
        <v>1</v>
      </c>
      <c r="J120" s="147">
        <f>VLOOKUP(A120,'R E I'!$A$3:$H$348,8,0)</f>
        <v>1</v>
      </c>
      <c r="K120" s="147">
        <f t="shared" si="7"/>
        <v>0.72749973119033629</v>
      </c>
      <c r="L120" s="92">
        <f t="shared" si="11"/>
        <v>12</v>
      </c>
      <c r="M120" s="97">
        <f t="shared" si="8"/>
        <v>28</v>
      </c>
      <c r="N120" s="147">
        <f t="shared" si="9"/>
        <v>0.72749973119033629</v>
      </c>
      <c r="O120" s="146">
        <f t="shared" si="10"/>
        <v>3.6022327957848536E-2</v>
      </c>
      <c r="P120" s="97">
        <v>122003972</v>
      </c>
    </row>
    <row r="121" spans="1:16" x14ac:dyDescent="0.3">
      <c r="A121" s="106">
        <v>6106</v>
      </c>
      <c r="B121" s="49">
        <v>3</v>
      </c>
      <c r="C121" s="34" t="s">
        <v>105</v>
      </c>
      <c r="D121" s="49">
        <f>VLOOKUP(A121,Previsional!$A$2:$G$347,7,0)</f>
        <v>1</v>
      </c>
      <c r="E121" s="147">
        <f>VLOOKUP(A121,Patentes!$A$5:$F$350,6,0)</f>
        <v>0.97839297771775824</v>
      </c>
      <c r="F121" s="147">
        <f>VLOOKUP(A121,'I G'!$A$5:$F$350,6,0)</f>
        <v>9.3785049986736757E-2</v>
      </c>
      <c r="G121" s="147">
        <f>VLOOKUP(A121,CGR!$A$2:$D$347,4,0)</f>
        <v>1</v>
      </c>
      <c r="H121" s="147">
        <f>VLOOKUP(A121,TM!$A$2:$D$347,4,0)</f>
        <v>0.73309999999999997</v>
      </c>
      <c r="I121" s="147">
        <f>VLOOKUP(A121,IRPi!$A$5:$G$350,7,0)</f>
        <v>1</v>
      </c>
      <c r="J121" s="147">
        <f>VLOOKUP(A121,'R E I'!$A$3:$H$348,8,0)</f>
        <v>1</v>
      </c>
      <c r="K121" s="147">
        <f t="shared" si="7"/>
        <v>0.72584880469789959</v>
      </c>
      <c r="L121" s="92">
        <f t="shared" si="11"/>
        <v>13</v>
      </c>
      <c r="M121" s="97">
        <f t="shared" si="8"/>
        <v>28</v>
      </c>
      <c r="N121" s="147">
        <f t="shared" si="9"/>
        <v>0.72584880469789959</v>
      </c>
      <c r="O121" s="146">
        <f t="shared" si="10"/>
        <v>3.5940581926894616E-2</v>
      </c>
      <c r="P121" s="97">
        <v>121727107</v>
      </c>
    </row>
    <row r="122" spans="1:16" x14ac:dyDescent="0.3">
      <c r="A122" s="106">
        <v>5803</v>
      </c>
      <c r="B122" s="49">
        <v>3</v>
      </c>
      <c r="C122" s="106" t="s">
        <v>93</v>
      </c>
      <c r="D122" s="49">
        <f>VLOOKUP(A122,Previsional!$A$2:$G$347,7,0)</f>
        <v>1</v>
      </c>
      <c r="E122" s="147">
        <f>VLOOKUP(A122,Patentes!$A$5:$F$350,6,0)</f>
        <v>0.952914798206278</v>
      </c>
      <c r="F122" s="147">
        <f>VLOOKUP(A122,'I G'!$A$5:$F$350,6,0)</f>
        <v>9.2083949798089412E-2</v>
      </c>
      <c r="G122" s="147">
        <f>VLOOKUP(A122,CGR!$A$2:$D$347,4,0)</f>
        <v>1</v>
      </c>
      <c r="H122" s="147">
        <f>VLOOKUP(A122,TM!$A$2:$D$347,4,0)</f>
        <v>0.7772</v>
      </c>
      <c r="I122" s="147">
        <f>VLOOKUP(A122,IRPi!$A$5:$G$350,7,0)</f>
        <v>1</v>
      </c>
      <c r="J122" s="147">
        <f>VLOOKUP(A122,'R E I'!$A$3:$H$348,8,0)</f>
        <v>1</v>
      </c>
      <c r="K122" s="147">
        <f t="shared" si="7"/>
        <v>0.72312116682171979</v>
      </c>
      <c r="L122" s="92">
        <f t="shared" si="11"/>
        <v>14</v>
      </c>
      <c r="M122" s="97">
        <f t="shared" si="8"/>
        <v>28</v>
      </c>
      <c r="N122" s="147">
        <f t="shared" si="9"/>
        <v>0.72312116682171979</v>
      </c>
      <c r="O122" s="146">
        <f t="shared" si="10"/>
        <v>3.5805522267195175E-2</v>
      </c>
      <c r="P122" s="97">
        <v>121269673</v>
      </c>
    </row>
    <row r="123" spans="1:16" x14ac:dyDescent="0.3">
      <c r="A123" s="106">
        <v>7404</v>
      </c>
      <c r="B123" s="49">
        <v>3</v>
      </c>
      <c r="C123" s="106" t="s">
        <v>133</v>
      </c>
      <c r="D123" s="49">
        <f>VLOOKUP(A123,Previsional!$A$2:$G$347,7,0)</f>
        <v>1</v>
      </c>
      <c r="E123" s="147">
        <f>VLOOKUP(A123,Patentes!$A$5:$F$350,6,0)</f>
        <v>0.93700305810397555</v>
      </c>
      <c r="F123" s="147">
        <f>VLOOKUP(A123,'I G'!$A$5:$F$350,6,0)</f>
        <v>0.11154543149693248</v>
      </c>
      <c r="G123" s="147">
        <f>VLOOKUP(A123,CGR!$A$2:$D$347,4,0)</f>
        <v>1</v>
      </c>
      <c r="H123" s="147">
        <f>VLOOKUP(A123,TM!$A$2:$D$347,4,0)</f>
        <v>0.74140000000000006</v>
      </c>
      <c r="I123" s="147">
        <f>VLOOKUP(A123,IRPi!$A$5:$G$350,7,0)</f>
        <v>1</v>
      </c>
      <c r="J123" s="147">
        <f>VLOOKUP(A123,'R E I'!$A$3:$H$348,8,0)</f>
        <v>1</v>
      </c>
      <c r="K123" s="147">
        <f t="shared" si="7"/>
        <v>0.71704742821062462</v>
      </c>
      <c r="L123" s="92">
        <f t="shared" si="11"/>
        <v>15</v>
      </c>
      <c r="M123" s="97">
        <f t="shared" si="8"/>
        <v>28</v>
      </c>
      <c r="N123" s="147">
        <f t="shared" si="9"/>
        <v>0.71704742821062462</v>
      </c>
      <c r="O123" s="146">
        <f t="shared" si="10"/>
        <v>3.5504779607371605E-2</v>
      </c>
      <c r="P123" s="97">
        <v>120251088</v>
      </c>
    </row>
    <row r="124" spans="1:16" x14ac:dyDescent="0.3">
      <c r="A124" s="106">
        <v>3301</v>
      </c>
      <c r="B124" s="49">
        <v>3</v>
      </c>
      <c r="C124" s="34" t="s">
        <v>140</v>
      </c>
      <c r="D124" s="49">
        <f>VLOOKUP(A124,Previsional!$A$2:$G$347,7,0)</f>
        <v>1</v>
      </c>
      <c r="E124" s="147">
        <f>VLOOKUP(A124,Patentes!$A$5:$F$350,6,0)</f>
        <v>0.88996848739495793</v>
      </c>
      <c r="F124" s="147">
        <f>VLOOKUP(A124,'I G'!$A$5:$F$350,6,0)</f>
        <v>0.15457992087021857</v>
      </c>
      <c r="G124" s="147">
        <f>VLOOKUP(A124,CGR!$A$2:$D$347,4,0)</f>
        <v>1</v>
      </c>
      <c r="H124" s="147">
        <f>VLOOKUP(A124,TM!$A$2:$D$347,4,0)</f>
        <v>0.77340000000000009</v>
      </c>
      <c r="I124" s="147">
        <f>VLOOKUP(A124,IRPi!$A$5:$G$350,7,0)</f>
        <v>1</v>
      </c>
      <c r="J124" s="147">
        <f>VLOOKUP(A124,'R E I'!$A$3:$H$348,8,0)</f>
        <v>1</v>
      </c>
      <c r="K124" s="147">
        <f t="shared" si="7"/>
        <v>0.71614395080579007</v>
      </c>
      <c r="L124" s="92">
        <f t="shared" si="11"/>
        <v>16</v>
      </c>
      <c r="M124" s="97">
        <f t="shared" si="8"/>
        <v>28</v>
      </c>
      <c r="N124" s="147">
        <f t="shared" si="9"/>
        <v>0.71614395080579007</v>
      </c>
      <c r="O124" s="146">
        <f t="shared" si="10"/>
        <v>3.54600437016604E-2</v>
      </c>
      <c r="P124" s="97">
        <v>120099572</v>
      </c>
    </row>
    <row r="125" spans="1:16" x14ac:dyDescent="0.3">
      <c r="A125" s="106">
        <v>9210</v>
      </c>
      <c r="B125" s="49">
        <v>3</v>
      </c>
      <c r="C125" s="34" t="s">
        <v>111</v>
      </c>
      <c r="D125" s="49">
        <f>VLOOKUP(A125,Previsional!$A$2:$G$347,7,0)</f>
        <v>1</v>
      </c>
      <c r="E125" s="147">
        <f>VLOOKUP(A125,Patentes!$A$5:$F$350,6,0)</f>
        <v>0.93273542600896864</v>
      </c>
      <c r="F125" s="147">
        <f>VLOOKUP(A125,'I G'!$A$5:$F$350,6,0)</f>
        <v>5.5193347376850665E-2</v>
      </c>
      <c r="G125" s="147">
        <f>VLOOKUP(A125,CGR!$A$2:$D$347,4,0)</f>
        <v>1</v>
      </c>
      <c r="H125" s="147">
        <f>VLOOKUP(A125,TM!$A$2:$D$347,4,0)</f>
        <v>0.81389999999999996</v>
      </c>
      <c r="I125" s="147">
        <f>VLOOKUP(A125,IRPi!$A$5:$G$350,7,0)</f>
        <v>1</v>
      </c>
      <c r="J125" s="147">
        <f>VLOOKUP(A125,'R E I'!$A$3:$H$348,8,0)</f>
        <v>1</v>
      </c>
      <c r="K125" s="147">
        <f t="shared" si="7"/>
        <v>0.7123407359473517</v>
      </c>
      <c r="L125" s="92">
        <f t="shared" si="11"/>
        <v>17</v>
      </c>
      <c r="M125" s="97">
        <f t="shared" si="8"/>
        <v>28</v>
      </c>
      <c r="N125" s="147">
        <f t="shared" si="9"/>
        <v>0.7123407359473517</v>
      </c>
      <c r="O125" s="146">
        <f t="shared" si="10"/>
        <v>3.5271726583383713E-2</v>
      </c>
      <c r="P125" s="97">
        <v>119461761</v>
      </c>
    </row>
    <row r="126" spans="1:16" x14ac:dyDescent="0.3">
      <c r="A126" s="106">
        <v>6201</v>
      </c>
      <c r="B126" s="49">
        <v>3</v>
      </c>
      <c r="C126" s="106" t="s">
        <v>118</v>
      </c>
      <c r="D126" s="49">
        <f>VLOOKUP(A126,Previsional!$A$2:$G$347,7,0)</f>
        <v>1</v>
      </c>
      <c r="E126" s="147">
        <f>VLOOKUP(A126,Patentes!$A$5:$F$350,6,0)</f>
        <v>0.92448493104035412</v>
      </c>
      <c r="F126" s="147">
        <f>VLOOKUP(A126,'I G'!$A$5:$F$350,6,0)</f>
        <v>6.1128387825028441E-2</v>
      </c>
      <c r="G126" s="147">
        <f>VLOOKUP(A126,CGR!$A$2:$D$347,4,0)</f>
        <v>1</v>
      </c>
      <c r="H126" s="147">
        <f>VLOOKUP(A126,TM!$A$2:$D$347,4,0)</f>
        <v>0.78659999999999997</v>
      </c>
      <c r="I126" s="147">
        <f>VLOOKUP(A126,IRPi!$A$5:$G$350,7,0)</f>
        <v>1</v>
      </c>
      <c r="J126" s="147">
        <f>VLOOKUP(A126,'R E I'!$A$3:$H$348,8,0)</f>
        <v>1</v>
      </c>
      <c r="K126" s="147">
        <f t="shared" si="7"/>
        <v>0.70684182282038099</v>
      </c>
      <c r="L126" s="92">
        <f t="shared" si="11"/>
        <v>18</v>
      </c>
      <c r="M126" s="97">
        <f t="shared" si="8"/>
        <v>28</v>
      </c>
      <c r="N126" s="147">
        <f t="shared" si="9"/>
        <v>0.70684182282038099</v>
      </c>
      <c r="O126" s="146">
        <f t="shared" si="10"/>
        <v>3.4999446548657991E-2</v>
      </c>
      <c r="P126" s="97">
        <v>118539577</v>
      </c>
    </row>
    <row r="127" spans="1:16" x14ac:dyDescent="0.3">
      <c r="A127" s="106">
        <v>8306</v>
      </c>
      <c r="B127" s="49">
        <v>3</v>
      </c>
      <c r="C127" s="106" t="s">
        <v>114</v>
      </c>
      <c r="D127" s="49">
        <f>VLOOKUP(A127,Previsional!$A$2:$G$347,7,0)</f>
        <v>1</v>
      </c>
      <c r="E127" s="147">
        <f>VLOOKUP(A127,Patentes!$A$5:$F$350,6,0)</f>
        <v>0.90527740189445194</v>
      </c>
      <c r="F127" s="147">
        <f>VLOOKUP(A127,'I G'!$A$5:$F$350,6,0)</f>
        <v>0.11674228229175522</v>
      </c>
      <c r="G127" s="147">
        <f>VLOOKUP(A127,CGR!$A$2:$D$347,4,0)</f>
        <v>1</v>
      </c>
      <c r="H127" s="147">
        <f>VLOOKUP(A127,TM!$A$2:$D$347,4,0)</f>
        <v>0.72849999999999993</v>
      </c>
      <c r="I127" s="147">
        <f>VLOOKUP(A127,IRPi!$A$5:$G$350,7,0)</f>
        <v>1</v>
      </c>
      <c r="J127" s="147">
        <f>VLOOKUP(A127,'R E I'!$A$3:$H$348,8,0)</f>
        <v>1</v>
      </c>
      <c r="K127" s="147">
        <f t="shared" si="7"/>
        <v>0.70530766123599709</v>
      </c>
      <c r="L127" s="92">
        <f t="shared" si="11"/>
        <v>19</v>
      </c>
      <c r="M127" s="97">
        <f t="shared" si="8"/>
        <v>28</v>
      </c>
      <c r="N127" s="147">
        <f t="shared" si="9"/>
        <v>0.70530766123599709</v>
      </c>
      <c r="O127" s="146">
        <f t="shared" si="10"/>
        <v>3.4923482160818857E-2</v>
      </c>
      <c r="P127" s="97">
        <v>118282293</v>
      </c>
    </row>
    <row r="128" spans="1:16" x14ac:dyDescent="0.3">
      <c r="A128" s="106">
        <v>8305</v>
      </c>
      <c r="B128" s="49">
        <v>3</v>
      </c>
      <c r="C128" s="106" t="s">
        <v>126</v>
      </c>
      <c r="D128" s="49">
        <f>VLOOKUP(A128,Previsional!$A$2:$G$347,7,0)</f>
        <v>1</v>
      </c>
      <c r="E128" s="147">
        <f>VLOOKUP(A128,Patentes!$A$5:$F$350,6,0)</f>
        <v>0.87671232876712324</v>
      </c>
      <c r="F128" s="147">
        <f>VLOOKUP(A128,'I G'!$A$5:$F$350,6,0)</f>
        <v>9.0703997538297471E-2</v>
      </c>
      <c r="G128" s="147">
        <f>VLOOKUP(A128,CGR!$A$2:$D$347,4,0)</f>
        <v>1</v>
      </c>
      <c r="H128" s="147">
        <f>VLOOKUP(A128,TM!$A$2:$D$347,4,0)</f>
        <v>0.83730000000000004</v>
      </c>
      <c r="I128" s="147">
        <f>VLOOKUP(A128,IRPi!$A$5:$G$350,7,0)</f>
        <v>1</v>
      </c>
      <c r="J128" s="147">
        <f>VLOOKUP(A128,'R E I'!$A$3:$H$348,8,0)</f>
        <v>1</v>
      </c>
      <c r="K128" s="147">
        <f t="shared" si="7"/>
        <v>0.70512031445306755</v>
      </c>
      <c r="L128" s="92">
        <f t="shared" si="11"/>
        <v>20</v>
      </c>
      <c r="M128" s="97">
        <f t="shared" si="8"/>
        <v>28</v>
      </c>
      <c r="N128" s="147">
        <f t="shared" si="9"/>
        <v>0.70512031445306755</v>
      </c>
      <c r="O128" s="146">
        <f t="shared" si="10"/>
        <v>3.4914205638825517E-2</v>
      </c>
      <c r="P128" s="97">
        <v>118250874</v>
      </c>
    </row>
    <row r="129" spans="1:16" x14ac:dyDescent="0.3">
      <c r="A129" s="106">
        <v>6110</v>
      </c>
      <c r="B129" s="49">
        <v>3</v>
      </c>
      <c r="C129" s="34" t="s">
        <v>119</v>
      </c>
      <c r="D129" s="49">
        <f>VLOOKUP(A129,Previsional!$A$2:$G$347,7,0)</f>
        <v>1</v>
      </c>
      <c r="E129" s="147">
        <f>VLOOKUP(A129,Patentes!$A$5:$F$350,6,0)</f>
        <v>0.98416565164433623</v>
      </c>
      <c r="F129" s="147">
        <f>VLOOKUP(A129,'I G'!$A$5:$F$350,6,0)</f>
        <v>0.13025736063743545</v>
      </c>
      <c r="G129" s="147">
        <f>VLOOKUP(A129,CGR!$A$2:$D$347,4,0)</f>
        <v>1</v>
      </c>
      <c r="H129" s="147">
        <f>VLOOKUP(A129,TM!$A$2:$D$347,4,0)</f>
        <v>0.50890000000000002</v>
      </c>
      <c r="I129" s="147">
        <f>VLOOKUP(A129,IRPi!$A$5:$G$350,7,0)</f>
        <v>1</v>
      </c>
      <c r="J129" s="147">
        <f>VLOOKUP(A129,'R E I'!$A$3:$H$348,8,0)</f>
        <v>1</v>
      </c>
      <c r="K129" s="147">
        <f t="shared" si="7"/>
        <v>0.70335731823487668</v>
      </c>
      <c r="L129" s="92">
        <f t="shared" si="11"/>
        <v>21</v>
      </c>
      <c r="M129" s="97">
        <f t="shared" si="8"/>
        <v>28</v>
      </c>
      <c r="N129" s="147">
        <f t="shared" si="9"/>
        <v>0.70335731823487668</v>
      </c>
      <c r="O129" s="146">
        <f t="shared" si="10"/>
        <v>3.4826910447862069E-2</v>
      </c>
      <c r="P129" s="97">
        <v>117955214</v>
      </c>
    </row>
    <row r="130" spans="1:16" x14ac:dyDescent="0.3">
      <c r="A130" s="106">
        <v>4301</v>
      </c>
      <c r="B130" s="49">
        <v>3</v>
      </c>
      <c r="C130" s="34" t="s">
        <v>122</v>
      </c>
      <c r="D130" s="49">
        <f>VLOOKUP(A130,Previsional!$A$2:$G$347,7,0)</f>
        <v>1</v>
      </c>
      <c r="E130" s="147">
        <f>VLOOKUP(A130,Patentes!$A$5:$F$350,6,0)</f>
        <v>0.82454954954954951</v>
      </c>
      <c r="F130" s="147">
        <f>VLOOKUP(A130,'I G'!$A$5:$F$350,6,0)</f>
        <v>0.15276111241540677</v>
      </c>
      <c r="G130" s="147">
        <f>VLOOKUP(A130,CGR!$A$2:$D$347,4,0)</f>
        <v>1</v>
      </c>
      <c r="H130" s="147">
        <f>VLOOKUP(A130,TM!$A$2:$D$347,4,0)</f>
        <v>0.84019999999999995</v>
      </c>
      <c r="I130" s="147">
        <f>VLOOKUP(A130,IRPi!$A$5:$G$350,7,0)</f>
        <v>1</v>
      </c>
      <c r="J130" s="147">
        <f>VLOOKUP(A130,'R E I'!$A$3:$H$348,8,0)</f>
        <v>0.95629999999999993</v>
      </c>
      <c r="K130" s="147">
        <f t="shared" si="7"/>
        <v>0.70062762044619409</v>
      </c>
      <c r="L130" s="92">
        <f t="shared" si="11"/>
        <v>22</v>
      </c>
      <c r="M130" s="97">
        <f t="shared" si="8"/>
        <v>28</v>
      </c>
      <c r="N130" s="147">
        <f t="shared" si="9"/>
        <v>0.70062762044619409</v>
      </c>
      <c r="O130" s="146">
        <f t="shared" si="10"/>
        <v>3.4691748791088876E-2</v>
      </c>
      <c r="P130" s="97">
        <v>117497435</v>
      </c>
    </row>
    <row r="131" spans="1:16" x14ac:dyDescent="0.3">
      <c r="A131" s="106">
        <v>9203</v>
      </c>
      <c r="B131" s="49">
        <v>3</v>
      </c>
      <c r="C131" s="34" t="s">
        <v>135</v>
      </c>
      <c r="D131" s="49">
        <f>VLOOKUP(A131,Previsional!$A$2:$G$347,7,0)</f>
        <v>1</v>
      </c>
      <c r="E131" s="147">
        <f>VLOOKUP(A131,Patentes!$A$5:$F$350,6,0)</f>
        <v>0.90450204638472032</v>
      </c>
      <c r="F131" s="147">
        <f>VLOOKUP(A131,'I G'!$A$5:$F$350,6,0)</f>
        <v>5.9252265688520482E-2</v>
      </c>
      <c r="G131" s="147">
        <f>VLOOKUP(A131,CGR!$A$2:$D$347,4,0)</f>
        <v>1</v>
      </c>
      <c r="H131" s="147">
        <f>VLOOKUP(A131,TM!$A$2:$D$347,4,0)</f>
        <v>0.86499999999999999</v>
      </c>
      <c r="I131" s="147">
        <f>VLOOKUP(A131,IRPi!$A$5:$G$350,7,0)</f>
        <v>1</v>
      </c>
      <c r="J131" s="147">
        <f>VLOOKUP(A131,'R E I'!$A$3:$H$348,8,0)</f>
        <v>0.75</v>
      </c>
      <c r="K131" s="147">
        <f t="shared" si="7"/>
        <v>0.69863878265678225</v>
      </c>
      <c r="L131" s="92">
        <f t="shared" si="11"/>
        <v>23</v>
      </c>
      <c r="M131" s="97">
        <f t="shared" si="8"/>
        <v>28</v>
      </c>
      <c r="N131" s="147">
        <f t="shared" si="9"/>
        <v>0.69863878265678225</v>
      </c>
      <c r="O131" s="146">
        <f t="shared" si="10"/>
        <v>3.4593270999230541E-2</v>
      </c>
      <c r="P131" s="97">
        <v>117163901</v>
      </c>
    </row>
    <row r="132" spans="1:16" x14ac:dyDescent="0.3">
      <c r="A132" s="106">
        <v>8201</v>
      </c>
      <c r="B132" s="49">
        <v>3</v>
      </c>
      <c r="C132" s="106" t="s">
        <v>125</v>
      </c>
      <c r="D132" s="49">
        <f>VLOOKUP(A132,Previsional!$A$2:$G$347,7,0)</f>
        <v>1</v>
      </c>
      <c r="E132" s="147">
        <f>VLOOKUP(A132,Patentes!$A$5:$F$350,6,0)</f>
        <v>0.86571056062581486</v>
      </c>
      <c r="F132" s="147">
        <f>VLOOKUP(A132,'I G'!$A$5:$F$350,6,0)</f>
        <v>5.7416938431345453E-2</v>
      </c>
      <c r="G132" s="147">
        <f>VLOOKUP(A132,CGR!$A$2:$D$347,4,0)</f>
        <v>1</v>
      </c>
      <c r="H132" s="147">
        <f>VLOOKUP(A132,TM!$A$2:$D$347,4,0)</f>
        <v>0.87919999999999998</v>
      </c>
      <c r="I132" s="147">
        <f>VLOOKUP(A132,IRPi!$A$5:$G$350,7,0)</f>
        <v>1</v>
      </c>
      <c r="J132" s="147">
        <f>VLOOKUP(A132,'R E I'!$A$3:$H$348,8,0)</f>
        <v>0.98809999999999998</v>
      </c>
      <c r="K132" s="147">
        <f t="shared" si="7"/>
        <v>0.69863793082687164</v>
      </c>
      <c r="L132" s="92">
        <f t="shared" si="11"/>
        <v>24</v>
      </c>
      <c r="M132" s="97">
        <f t="shared" si="8"/>
        <v>28</v>
      </c>
      <c r="N132" s="147">
        <f t="shared" si="9"/>
        <v>0.69863793082687164</v>
      </c>
      <c r="O132" s="146">
        <f t="shared" si="10"/>
        <v>3.4593228820663201E-2</v>
      </c>
      <c r="P132" s="97">
        <v>117163758</v>
      </c>
    </row>
    <row r="133" spans="1:16" x14ac:dyDescent="0.3">
      <c r="A133" s="106">
        <v>3201</v>
      </c>
      <c r="B133" s="49">
        <v>3</v>
      </c>
      <c r="C133" s="106" t="s">
        <v>131</v>
      </c>
      <c r="D133" s="49">
        <f>VLOOKUP(A133,Previsional!$A$2:$G$347,7,0)</f>
        <v>1</v>
      </c>
      <c r="E133" s="147">
        <f>VLOOKUP(A133,Patentes!$A$5:$F$350,6,0)</f>
        <v>0.85496794871794868</v>
      </c>
      <c r="F133" s="147">
        <f>VLOOKUP(A133,'I G'!$A$5:$F$350,6,0)</f>
        <v>0.11353078348747214</v>
      </c>
      <c r="G133" s="147">
        <f>VLOOKUP(A133,CGR!$A$2:$D$347,4,0)</f>
        <v>1</v>
      </c>
      <c r="H133" s="147">
        <f>VLOOKUP(A133,TM!$A$2:$D$347,4,0)</f>
        <v>0.79319999999999991</v>
      </c>
      <c r="I133" s="147">
        <f>VLOOKUP(A133,IRPi!$A$5:$G$350,7,0)</f>
        <v>1</v>
      </c>
      <c r="J133" s="147">
        <f>VLOOKUP(A133,'R E I'!$A$3:$H$348,8,0)</f>
        <v>1</v>
      </c>
      <c r="K133" s="147">
        <f t="shared" si="7"/>
        <v>0.69660147792315008</v>
      </c>
      <c r="L133" s="92">
        <f t="shared" si="11"/>
        <v>25</v>
      </c>
      <c r="M133" s="97">
        <f t="shared" si="8"/>
        <v>28</v>
      </c>
      <c r="N133" s="147">
        <f t="shared" si="9"/>
        <v>0.69660147792315008</v>
      </c>
      <c r="O133" s="146">
        <f t="shared" si="10"/>
        <v>3.4492393354719389E-2</v>
      </c>
      <c r="P133" s="97">
        <v>116822239</v>
      </c>
    </row>
    <row r="134" spans="1:16" x14ac:dyDescent="0.3">
      <c r="A134" s="106">
        <v>8206</v>
      </c>
      <c r="B134" s="49">
        <v>3</v>
      </c>
      <c r="C134" s="34" t="s">
        <v>129</v>
      </c>
      <c r="D134" s="49">
        <f>VLOOKUP(A134,Previsional!$A$2:$G$347,7,0)</f>
        <v>1</v>
      </c>
      <c r="E134" s="147">
        <f>VLOOKUP(A134,Patentes!$A$5:$F$350,6,0)</f>
        <v>0.87130434782608701</v>
      </c>
      <c r="F134" s="147">
        <f>VLOOKUP(A134,'I G'!$A$5:$F$350,6,0)</f>
        <v>5.8688407905167057E-2</v>
      </c>
      <c r="G134" s="147">
        <f>VLOOKUP(A134,CGR!$A$2:$D$347,4,0)</f>
        <v>1</v>
      </c>
      <c r="H134" s="147">
        <f>VLOOKUP(A134,TM!$A$2:$D$347,4,0)</f>
        <v>0.83819999999999995</v>
      </c>
      <c r="I134" s="147">
        <f>VLOOKUP(A134,IRPi!$A$5:$G$350,7,0)</f>
        <v>1</v>
      </c>
      <c r="J134" s="147">
        <f>VLOOKUP(A134,'R E I'!$A$3:$H$348,8,0)</f>
        <v>1</v>
      </c>
      <c r="K134" s="147">
        <f t="shared" si="7"/>
        <v>0.69535862371542234</v>
      </c>
      <c r="L134" s="92">
        <f t="shared" si="11"/>
        <v>26</v>
      </c>
      <c r="M134" s="97">
        <f t="shared" si="8"/>
        <v>28</v>
      </c>
      <c r="N134" s="147">
        <f t="shared" si="9"/>
        <v>0.69535862371542234</v>
      </c>
      <c r="O134" s="146">
        <f t="shared" si="10"/>
        <v>3.4430853123218128E-2</v>
      </c>
      <c r="P134" s="97">
        <v>116613808</v>
      </c>
    </row>
    <row r="135" spans="1:16" x14ac:dyDescent="0.3">
      <c r="A135" s="106">
        <v>8310</v>
      </c>
      <c r="B135" s="49">
        <v>3</v>
      </c>
      <c r="C135" s="34" t="s">
        <v>112</v>
      </c>
      <c r="D135" s="49">
        <f>VLOOKUP(A135,Previsional!$A$2:$G$347,7,0)</f>
        <v>1</v>
      </c>
      <c r="E135" s="147">
        <f>VLOOKUP(A135,Patentes!$A$5:$F$350,6,0)</f>
        <v>0.89010989010989006</v>
      </c>
      <c r="F135" s="147">
        <f>VLOOKUP(A135,'I G'!$A$5:$F$350,6,0)</f>
        <v>4.1316778309522635E-2</v>
      </c>
      <c r="G135" s="147">
        <f>VLOOKUP(A135,CGR!$A$2:$D$347,4,0)</f>
        <v>1</v>
      </c>
      <c r="H135" s="147">
        <f>VLOOKUP(A135,TM!$A$2:$D$347,4,0)</f>
        <v>0.82030000000000003</v>
      </c>
      <c r="I135" s="147">
        <f>VLOOKUP(A135,IRPi!$A$5:$G$350,7,0)</f>
        <v>1</v>
      </c>
      <c r="J135" s="147">
        <f>VLOOKUP(A135,'R E I'!$A$3:$H$348,8,0)</f>
        <v>1</v>
      </c>
      <c r="K135" s="147">
        <f t="shared" si="7"/>
        <v>0.69491265611584219</v>
      </c>
      <c r="L135" s="92">
        <f t="shared" si="11"/>
        <v>27</v>
      </c>
      <c r="M135" s="97">
        <f t="shared" si="8"/>
        <v>28</v>
      </c>
      <c r="N135" s="147">
        <f t="shared" si="9"/>
        <v>0.69491265611584219</v>
      </c>
      <c r="O135" s="146">
        <f t="shared" si="10"/>
        <v>3.4408770927937635E-2</v>
      </c>
      <c r="P135" s="97">
        <v>116539018</v>
      </c>
    </row>
    <row r="136" spans="1:16" x14ac:dyDescent="0.3">
      <c r="A136" s="74">
        <v>5303</v>
      </c>
      <c r="B136" s="82">
        <v>3</v>
      </c>
      <c r="C136" s="74" t="s">
        <v>96</v>
      </c>
      <c r="D136" s="82">
        <f>VLOOKUP(A136,Previsional!$A$2:$G$347,7,0)</f>
        <v>1</v>
      </c>
      <c r="E136" s="102">
        <f>VLOOKUP(A136,Patentes!$A$5:$F$350,6,0)</f>
        <v>0.84782608695652173</v>
      </c>
      <c r="F136" s="102">
        <f>VLOOKUP(A136,'I G'!$A$5:$F$350,6,0)</f>
        <v>8.3898539298323763E-2</v>
      </c>
      <c r="G136" s="102">
        <f>VLOOKUP(A136,CGR!$A$2:$D$347,4,0)</f>
        <v>1</v>
      </c>
      <c r="H136" s="102">
        <f>VLOOKUP(A136,TM!$A$2:$D$347,4,0)</f>
        <v>0.81420000000000003</v>
      </c>
      <c r="I136" s="102">
        <f>VLOOKUP(A136,IRPi!$A$5:$G$350,7,0)</f>
        <v>1</v>
      </c>
      <c r="J136" s="102">
        <f>VLOOKUP(A136,'R E I'!$A$3:$H$348,8,0)</f>
        <v>0.97917500000000002</v>
      </c>
      <c r="K136" s="102">
        <f t="shared" si="7"/>
        <v>0.68880251525936353</v>
      </c>
      <c r="L136" s="209">
        <f t="shared" si="11"/>
        <v>28</v>
      </c>
      <c r="M136" s="210">
        <f t="shared" si="8"/>
        <v>28</v>
      </c>
      <c r="N136" s="102">
        <f t="shared" si="9"/>
        <v>0.68880251525936353</v>
      </c>
      <c r="O136" s="76">
        <f t="shared" si="10"/>
        <v>3.4106225801988799E-2</v>
      </c>
      <c r="P136" s="97">
        <v>115514331</v>
      </c>
    </row>
    <row r="137" spans="1:16" x14ac:dyDescent="0.3">
      <c r="A137" s="106">
        <v>9109</v>
      </c>
      <c r="B137" s="49">
        <v>3</v>
      </c>
      <c r="C137" s="34" t="s">
        <v>101</v>
      </c>
      <c r="D137" s="49">
        <f>VLOOKUP(A137,Previsional!$A$2:$G$347,7,0)</f>
        <v>1</v>
      </c>
      <c r="E137" s="147">
        <f>VLOOKUP(A137,Patentes!$A$5:$F$350,6,0)</f>
        <v>0.91945392491467581</v>
      </c>
      <c r="F137" s="147">
        <f>VLOOKUP(A137,'I G'!$A$5:$F$350,6,0)</f>
        <v>5.3749812155911951E-2</v>
      </c>
      <c r="G137" s="147">
        <f>VLOOKUP(A137,CGR!$A$2:$D$347,4,0)</f>
        <v>1</v>
      </c>
      <c r="H137" s="147">
        <f>VLOOKUP(A137,TM!$A$2:$D$347,4,0)</f>
        <v>0.68340000000000001</v>
      </c>
      <c r="I137" s="147">
        <f>VLOOKUP(A137,IRPi!$A$5:$G$350,7,0)</f>
        <v>1</v>
      </c>
      <c r="J137" s="147">
        <f>VLOOKUP(A137,'R E I'!$A$3:$H$348,8,0)</f>
        <v>1</v>
      </c>
      <c r="K137" s="147">
        <f t="shared" si="7"/>
        <v>0.68775632675911458</v>
      </c>
      <c r="L137" s="92">
        <f t="shared" si="11"/>
        <v>29</v>
      </c>
      <c r="M137" s="97">
        <f t="shared" si="8"/>
        <v>28</v>
      </c>
      <c r="N137" s="147">
        <f t="shared" si="9"/>
        <v>0</v>
      </c>
      <c r="O137" s="146">
        <f t="shared" si="10"/>
        <v>0</v>
      </c>
      <c r="P137" s="97">
        <v>0</v>
      </c>
    </row>
    <row r="138" spans="1:16" x14ac:dyDescent="0.3">
      <c r="A138" s="106">
        <v>8303</v>
      </c>
      <c r="B138" s="49">
        <v>3</v>
      </c>
      <c r="C138" s="106" t="s">
        <v>109</v>
      </c>
      <c r="D138" s="49">
        <f>VLOOKUP(A138,Previsional!$A$2:$G$347,7,0)</f>
        <v>1</v>
      </c>
      <c r="E138" s="147">
        <f>VLOOKUP(A138,Patentes!$A$5:$F$350,6,0)</f>
        <v>0.80989110707803991</v>
      </c>
      <c r="F138" s="147">
        <f>VLOOKUP(A138,'I G'!$A$5:$F$350,6,0)</f>
        <v>9.20192775505599E-2</v>
      </c>
      <c r="G138" s="147">
        <f>VLOOKUP(A138,CGR!$A$2:$D$347,4,0)</f>
        <v>1</v>
      </c>
      <c r="H138" s="147">
        <f>VLOOKUP(A138,TM!$A$2:$D$347,4,0)</f>
        <v>0.84650000000000003</v>
      </c>
      <c r="I138" s="147">
        <f>VLOOKUP(A138,IRPi!$A$5:$G$350,7,0)</f>
        <v>1</v>
      </c>
      <c r="J138" s="147">
        <f>VLOOKUP(A138,'R E I'!$A$3:$H$348,8,0)</f>
        <v>1</v>
      </c>
      <c r="K138" s="147">
        <f t="shared" si="7"/>
        <v>0.68344170686495409</v>
      </c>
      <c r="L138" s="92">
        <f t="shared" si="11"/>
        <v>30</v>
      </c>
      <c r="M138" s="97">
        <f t="shared" si="8"/>
        <v>28</v>
      </c>
      <c r="N138" s="147">
        <f t="shared" si="9"/>
        <v>0</v>
      </c>
      <c r="O138" s="146">
        <f t="shared" si="10"/>
        <v>0</v>
      </c>
      <c r="P138" s="97">
        <v>0</v>
      </c>
    </row>
    <row r="139" spans="1:16" x14ac:dyDescent="0.3">
      <c r="A139" s="106">
        <v>9211</v>
      </c>
      <c r="B139" s="49">
        <v>3</v>
      </c>
      <c r="C139" s="34" t="s">
        <v>106</v>
      </c>
      <c r="D139" s="49">
        <f>VLOOKUP(A139,Previsional!$A$2:$G$347,7,0)</f>
        <v>1</v>
      </c>
      <c r="E139" s="147">
        <f>VLOOKUP(A139,Patentes!$A$5:$F$350,6,0)</f>
        <v>0.88361683079677711</v>
      </c>
      <c r="F139" s="147">
        <f>VLOOKUP(A139,'I G'!$A$5:$F$350,6,0)</f>
        <v>8.5278276954631554E-2</v>
      </c>
      <c r="G139" s="147">
        <f>VLOOKUP(A139,CGR!$A$2:$D$347,4,0)</f>
        <v>1</v>
      </c>
      <c r="H139" s="147">
        <f>VLOOKUP(A139,TM!$A$2:$D$347,4,0)</f>
        <v>0.62080000000000002</v>
      </c>
      <c r="I139" s="147">
        <f>VLOOKUP(A139,IRPi!$A$5:$G$350,7,0)</f>
        <v>1</v>
      </c>
      <c r="J139" s="147">
        <f>VLOOKUP(A139,'R E I'!$A$3:$H$348,8,0)</f>
        <v>1</v>
      </c>
      <c r="K139" s="147">
        <f t="shared" si="7"/>
        <v>0.67370546001752996</v>
      </c>
      <c r="L139" s="92">
        <f t="shared" si="11"/>
        <v>31</v>
      </c>
      <c r="M139" s="97">
        <f t="shared" si="8"/>
        <v>28</v>
      </c>
      <c r="N139" s="147">
        <f t="shared" si="9"/>
        <v>0</v>
      </c>
      <c r="O139" s="146">
        <f t="shared" si="10"/>
        <v>0</v>
      </c>
      <c r="P139" s="97">
        <v>0</v>
      </c>
    </row>
    <row r="140" spans="1:16" x14ac:dyDescent="0.3">
      <c r="A140" s="106">
        <v>8311</v>
      </c>
      <c r="B140" s="82">
        <v>3</v>
      </c>
      <c r="C140" s="74" t="s">
        <v>132</v>
      </c>
      <c r="D140" s="49">
        <f>VLOOKUP(A140,Previsional!$A$2:$G$347,7,0)</f>
        <v>1</v>
      </c>
      <c r="E140" s="147">
        <f>VLOOKUP(A140,Patentes!$A$5:$F$350,6,0)</f>
        <v>0.80071174377224197</v>
      </c>
      <c r="F140" s="147">
        <f>VLOOKUP(A140,'I G'!$A$5:$F$350,6,0)</f>
        <v>7.9920192422558545E-2</v>
      </c>
      <c r="G140" s="147">
        <f>VLOOKUP(A140,CGR!$A$2:$D$347,4,0)</f>
        <v>1</v>
      </c>
      <c r="H140" s="147">
        <f>VLOOKUP(A140,TM!$A$2:$D$347,4,0)</f>
        <v>0.8226</v>
      </c>
      <c r="I140" s="147">
        <f>VLOOKUP(A140,IRPi!$A$5:$G$350,7,0)</f>
        <v>1</v>
      </c>
      <c r="J140" s="147">
        <f>VLOOKUP(A140,'R E I'!$A$3:$H$348,8,0)</f>
        <v>1</v>
      </c>
      <c r="K140" s="147">
        <f t="shared" si="7"/>
        <v>0.67361915842592435</v>
      </c>
      <c r="L140" s="92">
        <f t="shared" si="11"/>
        <v>32</v>
      </c>
      <c r="M140" s="97">
        <f t="shared" si="8"/>
        <v>28</v>
      </c>
      <c r="N140" s="147">
        <f t="shared" si="9"/>
        <v>0</v>
      </c>
      <c r="O140" s="146">
        <f t="shared" si="10"/>
        <v>0</v>
      </c>
      <c r="P140" s="97">
        <v>0</v>
      </c>
    </row>
    <row r="141" spans="1:16" x14ac:dyDescent="0.3">
      <c r="A141" s="106">
        <v>7401</v>
      </c>
      <c r="B141" s="49">
        <v>3</v>
      </c>
      <c r="C141" s="34" t="s">
        <v>94</v>
      </c>
      <c r="D141" s="49">
        <f>VLOOKUP(A141,Previsional!$A$2:$G$347,7,0)</f>
        <v>1</v>
      </c>
      <c r="E141" s="147">
        <f>VLOOKUP(A141,Patentes!$A$5:$F$350,6,0)</f>
        <v>0.80665525358442114</v>
      </c>
      <c r="F141" s="147">
        <f>VLOOKUP(A141,'I G'!$A$5:$F$350,6,0)</f>
        <v>9.5035039353376149E-2</v>
      </c>
      <c r="G141" s="147">
        <f>VLOOKUP(A141,CGR!$A$2:$D$347,4,0)</f>
        <v>1</v>
      </c>
      <c r="H141" s="147">
        <f>VLOOKUP(A141,TM!$A$2:$D$347,4,0)</f>
        <v>0.7772</v>
      </c>
      <c r="I141" s="147">
        <f>VLOOKUP(A141,IRPi!$A$5:$G$350,7,0)</f>
        <v>1</v>
      </c>
      <c r="J141" s="147">
        <f>VLOOKUP(A141,'R E I'!$A$3:$H$348,8,0)</f>
        <v>0.97917500000000002</v>
      </c>
      <c r="K141" s="147">
        <f t="shared" si="7"/>
        <v>0.67162684859289146</v>
      </c>
      <c r="L141" s="92">
        <f t="shared" ref="L141:L164" si="12">_xlfn.RANK.EQ(K141,$K$109:$K$164,0)</f>
        <v>33</v>
      </c>
      <c r="M141" s="97">
        <f t="shared" si="8"/>
        <v>28</v>
      </c>
      <c r="N141" s="147">
        <f t="shared" si="9"/>
        <v>0</v>
      </c>
      <c r="O141" s="146">
        <f t="shared" si="10"/>
        <v>0</v>
      </c>
      <c r="P141" s="97">
        <v>0</v>
      </c>
    </row>
    <row r="142" spans="1:16" x14ac:dyDescent="0.3">
      <c r="A142" s="106">
        <v>4103</v>
      </c>
      <c r="B142" s="49">
        <v>3</v>
      </c>
      <c r="C142" s="34" t="s">
        <v>87</v>
      </c>
      <c r="D142" s="49">
        <f>VLOOKUP(A142,Previsional!$A$2:$G$347,7,0)</f>
        <v>1</v>
      </c>
      <c r="E142" s="147">
        <f>VLOOKUP(A142,Patentes!$A$5:$F$350,6,0)</f>
        <v>0.72327044025157228</v>
      </c>
      <c r="F142" s="147">
        <f>VLOOKUP(A142,'I G'!$A$5:$F$350,6,0)</f>
        <v>0.12964705067706267</v>
      </c>
      <c r="G142" s="147">
        <f>VLOOKUP(A142,CGR!$A$2:$D$347,4,0)</f>
        <v>1</v>
      </c>
      <c r="H142" s="147">
        <f>VLOOKUP(A142,TM!$A$2:$D$347,4,0)</f>
        <v>0.8669</v>
      </c>
      <c r="I142" s="147">
        <f>VLOOKUP(A142,IRPi!$A$5:$G$350,7,0)</f>
        <v>1</v>
      </c>
      <c r="J142" s="147">
        <f>VLOOKUP(A142,'R E I'!$A$3:$H$348,8,0)</f>
        <v>1</v>
      </c>
      <c r="K142" s="147">
        <f t="shared" si="7"/>
        <v>0.66559141675731603</v>
      </c>
      <c r="L142" s="92">
        <f t="shared" si="12"/>
        <v>34</v>
      </c>
      <c r="M142" s="97">
        <f t="shared" si="8"/>
        <v>28</v>
      </c>
      <c r="N142" s="147">
        <f t="shared" si="9"/>
        <v>0</v>
      </c>
      <c r="O142" s="146">
        <f t="shared" si="10"/>
        <v>0</v>
      </c>
      <c r="P142" s="97">
        <v>0</v>
      </c>
    </row>
    <row r="143" spans="1:16" x14ac:dyDescent="0.3">
      <c r="A143" s="106">
        <v>9209</v>
      </c>
      <c r="B143" s="49">
        <v>3</v>
      </c>
      <c r="C143" s="34" t="s">
        <v>104</v>
      </c>
      <c r="D143" s="49">
        <f>VLOOKUP(A143,Previsional!$A$2:$G$347,7,0)</f>
        <v>1</v>
      </c>
      <c r="E143" s="147">
        <f>VLOOKUP(A143,Patentes!$A$5:$F$350,6,0)</f>
        <v>0.85074626865671643</v>
      </c>
      <c r="F143" s="147">
        <f>VLOOKUP(A143,'I G'!$A$5:$F$350,6,0)</f>
        <v>6.2538638457265663E-2</v>
      </c>
      <c r="G143" s="147">
        <f>VLOOKUP(A143,CGR!$A$2:$D$347,4,0)</f>
        <v>1</v>
      </c>
      <c r="H143" s="147">
        <f>VLOOKUP(A143,TM!$A$2:$D$347,4,0)</f>
        <v>0.71989999999999998</v>
      </c>
      <c r="I143" s="147">
        <f>VLOOKUP(A143,IRPi!$A$5:$G$350,7,0)</f>
        <v>1</v>
      </c>
      <c r="J143" s="147">
        <f>VLOOKUP(A143,'R E I'!$A$3:$H$348,8,0)</f>
        <v>0.875</v>
      </c>
      <c r="K143" s="147">
        <f t="shared" si="7"/>
        <v>0.66513085364416713</v>
      </c>
      <c r="L143" s="92">
        <f t="shared" si="12"/>
        <v>35</v>
      </c>
      <c r="M143" s="97">
        <f t="shared" si="8"/>
        <v>28</v>
      </c>
      <c r="N143" s="147">
        <f t="shared" si="9"/>
        <v>0</v>
      </c>
      <c r="O143" s="146">
        <f t="shared" si="10"/>
        <v>0</v>
      </c>
      <c r="P143" s="97">
        <v>0</v>
      </c>
    </row>
    <row r="144" spans="1:16" x14ac:dyDescent="0.3">
      <c r="A144" s="106">
        <v>5503</v>
      </c>
      <c r="B144" s="49">
        <v>3</v>
      </c>
      <c r="C144" s="34" t="s">
        <v>98</v>
      </c>
      <c r="D144" s="49">
        <f>VLOOKUP(A144,Previsional!$A$2:$G$347,7,0)</f>
        <v>1</v>
      </c>
      <c r="E144" s="147">
        <f>VLOOKUP(A144,Patentes!$A$5:$F$350,6,0)</f>
        <v>0.85322896281800387</v>
      </c>
      <c r="F144" s="147">
        <f>VLOOKUP(A144,'I G'!$A$5:$F$350,6,0)</f>
        <v>0.13263255168161911</v>
      </c>
      <c r="G144" s="147">
        <f>VLOOKUP(A144,CGR!$A$2:$D$347,4,0)</f>
        <v>1</v>
      </c>
      <c r="H144" s="147">
        <f>VLOOKUP(A144,TM!$A$2:$D$347,4,0)</f>
        <v>0.52500000000000002</v>
      </c>
      <c r="I144" s="147">
        <f>VLOOKUP(A144,IRPi!$A$5:$G$350,7,0)</f>
        <v>1</v>
      </c>
      <c r="J144" s="147">
        <f>VLOOKUP(A144,'R E I'!$A$3:$H$348,8,0)</f>
        <v>1</v>
      </c>
      <c r="K144" s="147">
        <f t="shared" si="7"/>
        <v>0.66053827490670614</v>
      </c>
      <c r="L144" s="92">
        <f t="shared" si="12"/>
        <v>36</v>
      </c>
      <c r="M144" s="97">
        <f t="shared" si="8"/>
        <v>28</v>
      </c>
      <c r="N144" s="147">
        <f t="shared" si="9"/>
        <v>0</v>
      </c>
      <c r="O144" s="146">
        <f t="shared" si="10"/>
        <v>0</v>
      </c>
      <c r="P144" s="97">
        <v>0</v>
      </c>
    </row>
    <row r="145" spans="1:16" x14ac:dyDescent="0.3">
      <c r="A145" s="106">
        <v>7201</v>
      </c>
      <c r="B145" s="49">
        <v>3</v>
      </c>
      <c r="C145" s="34" t="s">
        <v>100</v>
      </c>
      <c r="D145" s="49">
        <f>VLOOKUP(A145,Previsional!$A$2:$G$347,7,0)</f>
        <v>1</v>
      </c>
      <c r="E145" s="147">
        <f>VLOOKUP(A145,Patentes!$A$5:$F$350,6,0)</f>
        <v>0.81297976273551986</v>
      </c>
      <c r="F145" s="147">
        <f>VLOOKUP(A145,'I G'!$A$5:$F$350,6,0)</f>
        <v>9.6915432476667562E-2</v>
      </c>
      <c r="G145" s="147">
        <f>VLOOKUP(A145,CGR!$A$2:$D$347,4,0)</f>
        <v>1</v>
      </c>
      <c r="H145" s="147">
        <f>VLOOKUP(A145,TM!$A$2:$D$347,4,0)</f>
        <v>0.6502</v>
      </c>
      <c r="I145" s="147">
        <f>VLOOKUP(A145,IRPi!$A$5:$G$350,7,0)</f>
        <v>1</v>
      </c>
      <c r="J145" s="147">
        <f>VLOOKUP(A145,'R E I'!$A$3:$H$348,8,0)</f>
        <v>1</v>
      </c>
      <c r="K145" s="147">
        <f t="shared" si="7"/>
        <v>0.65630177507659893</v>
      </c>
      <c r="L145" s="92">
        <f t="shared" si="12"/>
        <v>37</v>
      </c>
      <c r="M145" s="97">
        <f t="shared" si="8"/>
        <v>28</v>
      </c>
      <c r="N145" s="147">
        <f t="shared" si="9"/>
        <v>0</v>
      </c>
      <c r="O145" s="146">
        <f t="shared" si="10"/>
        <v>0</v>
      </c>
      <c r="P145" s="97">
        <v>0</v>
      </c>
    </row>
    <row r="146" spans="1:16" x14ac:dyDescent="0.3">
      <c r="A146" s="106">
        <v>14204</v>
      </c>
      <c r="B146" s="82">
        <v>3</v>
      </c>
      <c r="C146" s="74" t="s">
        <v>99</v>
      </c>
      <c r="D146" s="49">
        <f>VLOOKUP(A146,Previsional!$A$2:$G$347,7,0)</f>
        <v>1</v>
      </c>
      <c r="E146" s="147">
        <f>VLOOKUP(A146,Patentes!$A$5:$F$350,6,0)</f>
        <v>0.78277972027972031</v>
      </c>
      <c r="F146" s="147">
        <f>VLOOKUP(A146,'I G'!$A$5:$F$350,6,0)</f>
        <v>0.10274177561436114</v>
      </c>
      <c r="G146" s="147">
        <f>VLOOKUP(A146,CGR!$A$2:$D$347,4,0)</f>
        <v>1</v>
      </c>
      <c r="H146" s="147">
        <f>VLOOKUP(A146,TM!$A$2:$D$347,4,0)</f>
        <v>0.71129999999999993</v>
      </c>
      <c r="I146" s="147">
        <f>VLOOKUP(A146,IRPi!$A$5:$G$350,7,0)</f>
        <v>1</v>
      </c>
      <c r="J146" s="147">
        <f>VLOOKUP(A146,'R E I'!$A$3:$H$348,8,0)</f>
        <v>0.95832499999999998</v>
      </c>
      <c r="K146" s="147">
        <f t="shared" si="7"/>
        <v>0.65426959600149237</v>
      </c>
      <c r="L146" s="92">
        <f t="shared" si="12"/>
        <v>38</v>
      </c>
      <c r="M146" s="97">
        <f t="shared" si="8"/>
        <v>28</v>
      </c>
      <c r="N146" s="147">
        <f t="shared" si="9"/>
        <v>0</v>
      </c>
      <c r="O146" s="146">
        <f t="shared" si="10"/>
        <v>0</v>
      </c>
      <c r="P146" s="97">
        <v>0</v>
      </c>
    </row>
    <row r="147" spans="1:16" x14ac:dyDescent="0.3">
      <c r="A147" s="106">
        <v>10201</v>
      </c>
      <c r="B147" s="49">
        <v>3</v>
      </c>
      <c r="C147" s="34" t="s">
        <v>120</v>
      </c>
      <c r="D147" s="49">
        <f>VLOOKUP(A147,Previsional!$A$2:$G$347,7,0)</f>
        <v>1</v>
      </c>
      <c r="E147" s="147">
        <f>VLOOKUP(A147,Patentes!$A$5:$F$350,6,0)</f>
        <v>0.71126760563380287</v>
      </c>
      <c r="F147" s="147">
        <f>VLOOKUP(A147,'I G'!$A$5:$F$350,6,0)</f>
        <v>9.9054051199451293E-2</v>
      </c>
      <c r="G147" s="147">
        <f>VLOOKUP(A147,CGR!$A$2:$D$347,4,0)</f>
        <v>1</v>
      </c>
      <c r="H147" s="147">
        <f>VLOOKUP(A147,TM!$A$2:$D$347,4,0)</f>
        <v>0.82010000000000005</v>
      </c>
      <c r="I147" s="147">
        <f>VLOOKUP(A147,IRPi!$A$5:$G$350,7,0)</f>
        <v>1</v>
      </c>
      <c r="J147" s="147">
        <f>VLOOKUP(A147,'R E I'!$A$3:$H$348,8,0)</f>
        <v>0.98135000000000006</v>
      </c>
      <c r="K147" s="147">
        <f t="shared" si="7"/>
        <v>0.64578967477169391</v>
      </c>
      <c r="L147" s="92">
        <f t="shared" si="12"/>
        <v>39</v>
      </c>
      <c r="M147" s="97">
        <f t="shared" si="8"/>
        <v>28</v>
      </c>
      <c r="N147" s="147">
        <f t="shared" si="9"/>
        <v>0</v>
      </c>
      <c r="O147" s="146">
        <f t="shared" si="10"/>
        <v>0</v>
      </c>
      <c r="P147" s="97">
        <v>0</v>
      </c>
    </row>
    <row r="148" spans="1:16" x14ac:dyDescent="0.3">
      <c r="A148" s="106">
        <v>16109</v>
      </c>
      <c r="B148" s="49">
        <v>3</v>
      </c>
      <c r="C148" s="34" t="s">
        <v>115</v>
      </c>
      <c r="D148" s="49">
        <f>VLOOKUP(A148,Previsional!$A$2:$G$347,7,0)</f>
        <v>1</v>
      </c>
      <c r="E148" s="147">
        <f>VLOOKUP(A148,Patentes!$A$5:$F$350,6,0)</f>
        <v>0.80851063829787229</v>
      </c>
      <c r="F148" s="147">
        <f>VLOOKUP(A148,'I G'!$A$5:$F$350,6,0)</f>
        <v>5.9729002801712831E-2</v>
      </c>
      <c r="G148" s="147">
        <f>VLOOKUP(A148,CGR!$A$2:$D$347,4,0)</f>
        <v>1</v>
      </c>
      <c r="H148" s="147">
        <f>VLOOKUP(A148,TM!$A$2:$D$347,4,0)</f>
        <v>0.65099999999999991</v>
      </c>
      <c r="I148" s="147">
        <f>VLOOKUP(A148,IRPi!$A$5:$G$350,7,0)</f>
        <v>1</v>
      </c>
      <c r="J148" s="147">
        <f>VLOOKUP(A148,'R E I'!$A$3:$H$348,8,0)</f>
        <v>1</v>
      </c>
      <c r="K148" s="147">
        <f t="shared" si="7"/>
        <v>0.6455609741046836</v>
      </c>
      <c r="L148" s="92">
        <f t="shared" si="12"/>
        <v>40</v>
      </c>
      <c r="M148" s="97">
        <f t="shared" si="8"/>
        <v>28</v>
      </c>
      <c r="N148" s="147">
        <f t="shared" si="9"/>
        <v>0</v>
      </c>
      <c r="O148" s="146">
        <f t="shared" si="10"/>
        <v>0</v>
      </c>
      <c r="P148" s="97">
        <v>0</v>
      </c>
    </row>
    <row r="149" spans="1:16" x14ac:dyDescent="0.3">
      <c r="A149" s="106">
        <v>9120</v>
      </c>
      <c r="B149" s="49">
        <v>3</v>
      </c>
      <c r="C149" s="34" t="s">
        <v>138</v>
      </c>
      <c r="D149" s="49">
        <f>VLOOKUP(A149,Previsional!$A$2:$G$347,7,0)</f>
        <v>1</v>
      </c>
      <c r="E149" s="147">
        <f>VLOOKUP(A149,Patentes!$A$5:$F$350,6,0)</f>
        <v>0.6258856872933396</v>
      </c>
      <c r="F149" s="147">
        <f>VLOOKUP(A149,'I G'!$A$5:$F$350,6,0)</f>
        <v>0.12335674760644073</v>
      </c>
      <c r="G149" s="147">
        <f>VLOOKUP(A149,CGR!$A$2:$D$347,4,0)</f>
        <v>1</v>
      </c>
      <c r="H149" s="147">
        <f>VLOOKUP(A149,TM!$A$2:$D$347,4,0)</f>
        <v>0.96640000000000004</v>
      </c>
      <c r="I149" s="147">
        <f>VLOOKUP(A149,IRPi!$A$5:$G$350,7,0)</f>
        <v>1</v>
      </c>
      <c r="J149" s="147">
        <f>VLOOKUP(A149,'R E I'!$A$3:$H$348,8,0)</f>
        <v>1</v>
      </c>
      <c r="K149" s="147">
        <f t="shared" si="7"/>
        <v>0.64485917745427912</v>
      </c>
      <c r="L149" s="92">
        <f t="shared" si="12"/>
        <v>41</v>
      </c>
      <c r="M149" s="97">
        <f t="shared" si="8"/>
        <v>28</v>
      </c>
      <c r="N149" s="147">
        <f t="shared" si="9"/>
        <v>0</v>
      </c>
      <c r="O149" s="146">
        <f t="shared" si="10"/>
        <v>0</v>
      </c>
      <c r="P149" s="97">
        <v>0</v>
      </c>
    </row>
    <row r="150" spans="1:16" x14ac:dyDescent="0.3">
      <c r="A150" s="106">
        <v>5301</v>
      </c>
      <c r="B150" s="49">
        <v>3</v>
      </c>
      <c r="C150" s="34" t="s">
        <v>137</v>
      </c>
      <c r="D150" s="49">
        <f>VLOOKUP(A150,Previsional!$A$2:$G$347,7,0)</f>
        <v>1</v>
      </c>
      <c r="E150" s="147">
        <f>VLOOKUP(A150,Patentes!$A$5:$F$350,6,0)</f>
        <v>0.71919054115507053</v>
      </c>
      <c r="F150" s="147">
        <f>VLOOKUP(A150,'I G'!$A$5:$F$350,6,0)</f>
        <v>0.12665658785254819</v>
      </c>
      <c r="G150" s="147">
        <f>VLOOKUP(A150,CGR!$A$2:$D$347,4,0)</f>
        <v>1</v>
      </c>
      <c r="H150" s="147">
        <f>VLOOKUP(A150,TM!$A$2:$D$347,4,0)</f>
        <v>0.73829999999999996</v>
      </c>
      <c r="I150" s="147">
        <f>VLOOKUP(A150,IRPi!$A$5:$G$350,7,0)</f>
        <v>1</v>
      </c>
      <c r="J150" s="147">
        <f>VLOOKUP(A150,'R E I'!$A$3:$H$348,8,0)</f>
        <v>1</v>
      </c>
      <c r="K150" s="147">
        <f t="shared" si="7"/>
        <v>0.64412583636741183</v>
      </c>
      <c r="L150" s="92">
        <f t="shared" si="12"/>
        <v>42</v>
      </c>
      <c r="M150" s="97">
        <f t="shared" si="8"/>
        <v>28</v>
      </c>
      <c r="N150" s="147">
        <f t="shared" si="9"/>
        <v>0</v>
      </c>
      <c r="O150" s="146">
        <f t="shared" si="10"/>
        <v>0</v>
      </c>
      <c r="P150" s="97">
        <v>0</v>
      </c>
    </row>
    <row r="151" spans="1:16" x14ac:dyDescent="0.3">
      <c r="A151" s="106">
        <v>8203</v>
      </c>
      <c r="B151" s="49">
        <v>3</v>
      </c>
      <c r="C151" s="34" t="s">
        <v>113</v>
      </c>
      <c r="D151" s="49">
        <f>VLOOKUP(A151,Previsional!$A$2:$G$347,7,0)</f>
        <v>1</v>
      </c>
      <c r="E151" s="147">
        <f>VLOOKUP(A151,Patentes!$A$5:$F$350,6,0)</f>
        <v>0.73001115656377835</v>
      </c>
      <c r="F151" s="147">
        <f>VLOOKUP(A151,'I G'!$A$5:$F$350,6,0)</f>
        <v>7.9883800796113083E-2</v>
      </c>
      <c r="G151" s="147">
        <f>VLOOKUP(A151,CGR!$A$2:$D$347,4,0)</f>
        <v>1</v>
      </c>
      <c r="H151" s="147">
        <f>VLOOKUP(A151,TM!$A$2:$D$347,4,0)</f>
        <v>0.75890000000000002</v>
      </c>
      <c r="I151" s="147">
        <f>VLOOKUP(A151,IRPi!$A$5:$G$350,7,0)</f>
        <v>1</v>
      </c>
      <c r="J151" s="147">
        <f>VLOOKUP(A151,'R E I'!$A$3:$H$348,8,0)</f>
        <v>1</v>
      </c>
      <c r="K151" s="147">
        <f t="shared" si="7"/>
        <v>0.63930985499635085</v>
      </c>
      <c r="L151" s="92">
        <f t="shared" si="12"/>
        <v>43</v>
      </c>
      <c r="M151" s="97">
        <f t="shared" si="8"/>
        <v>28</v>
      </c>
      <c r="N151" s="147">
        <f t="shared" si="9"/>
        <v>0</v>
      </c>
      <c r="O151" s="146">
        <f t="shared" si="10"/>
        <v>0</v>
      </c>
      <c r="P151" s="97">
        <v>0</v>
      </c>
    </row>
    <row r="152" spans="1:16" x14ac:dyDescent="0.3">
      <c r="A152" s="106">
        <v>8205</v>
      </c>
      <c r="B152" s="49">
        <v>3</v>
      </c>
      <c r="C152" s="34" t="s">
        <v>128</v>
      </c>
      <c r="D152" s="49">
        <f>VLOOKUP(A152,Previsional!$A$2:$G$347,7,0)</f>
        <v>1</v>
      </c>
      <c r="E152" s="147">
        <f>VLOOKUP(A152,Patentes!$A$5:$F$350,6,0)</f>
        <v>0.68528464017185819</v>
      </c>
      <c r="F152" s="147">
        <f>VLOOKUP(A152,'I G'!$A$5:$F$350,6,0)</f>
        <v>7.056232962853369E-2</v>
      </c>
      <c r="G152" s="147">
        <f>VLOOKUP(A152,CGR!$A$2:$D$347,4,0)</f>
        <v>1</v>
      </c>
      <c r="H152" s="147">
        <f>VLOOKUP(A152,TM!$A$2:$D$347,4,0)</f>
        <v>0.87780000000000002</v>
      </c>
      <c r="I152" s="147">
        <f>VLOOKUP(A152,IRPi!$A$5:$G$350,7,0)</f>
        <v>1</v>
      </c>
      <c r="J152" s="147">
        <f>VLOOKUP(A152,'R E I'!$A$3:$H$348,8,0)</f>
        <v>1</v>
      </c>
      <c r="K152" s="147">
        <f t="shared" si="7"/>
        <v>0.63916020646728389</v>
      </c>
      <c r="L152" s="92">
        <f t="shared" si="12"/>
        <v>44</v>
      </c>
      <c r="M152" s="97">
        <f t="shared" si="8"/>
        <v>28</v>
      </c>
      <c r="N152" s="147">
        <f t="shared" si="9"/>
        <v>0</v>
      </c>
      <c r="O152" s="146">
        <f t="shared" si="10"/>
        <v>0</v>
      </c>
      <c r="P152" s="97">
        <v>0</v>
      </c>
    </row>
    <row r="153" spans="1:16" x14ac:dyDescent="0.3">
      <c r="A153" s="106">
        <v>5701</v>
      </c>
      <c r="B153" s="49">
        <v>3</v>
      </c>
      <c r="C153" s="34" t="s">
        <v>116</v>
      </c>
      <c r="D153" s="49">
        <f>VLOOKUP(A153,Previsional!$A$2:$G$347,7,0)</f>
        <v>1</v>
      </c>
      <c r="E153" s="147">
        <f>VLOOKUP(A153,Patentes!$A$5:$F$350,6,0)</f>
        <v>0.64983022071307306</v>
      </c>
      <c r="F153" s="147">
        <f>VLOOKUP(A153,'I G'!$A$5:$F$350,6,0)</f>
        <v>0.12391572913577149</v>
      </c>
      <c r="G153" s="147">
        <f>VLOOKUP(A153,CGR!$A$2:$D$347,4,0)</f>
        <v>1</v>
      </c>
      <c r="H153" s="147">
        <f>VLOOKUP(A153,TM!$A$2:$D$347,4,0)</f>
        <v>0.83799999999999997</v>
      </c>
      <c r="I153" s="147">
        <f>VLOOKUP(A153,IRPi!$A$5:$G$350,7,0)</f>
        <v>1</v>
      </c>
      <c r="J153" s="147">
        <f>VLOOKUP(A153,'R E I'!$A$3:$H$348,8,0)</f>
        <v>0.96727500000000011</v>
      </c>
      <c r="K153" s="147">
        <f t="shared" ref="K153:K216" si="13">IF(D153=1,D153*SUMPRODUCT($E$12:$J$12,E153:J153),0)</f>
        <v>0.63248325953351858</v>
      </c>
      <c r="L153" s="92">
        <f t="shared" si="12"/>
        <v>45</v>
      </c>
      <c r="M153" s="97">
        <f t="shared" ref="M153:M216" si="14">VLOOKUP(B153,$C$3:$E$8,3,0)</f>
        <v>28</v>
      </c>
      <c r="N153" s="147">
        <f t="shared" ref="N153:N216" si="15">IF(L153&lt;=M153,K153,0)</f>
        <v>0</v>
      </c>
      <c r="O153" s="146">
        <f t="shared" ref="O153:O216" si="16">(N153/VLOOKUP(B153,$C$16:$D$21,2,0))</f>
        <v>0</v>
      </c>
      <c r="P153" s="97">
        <v>0</v>
      </c>
    </row>
    <row r="154" spans="1:16" x14ac:dyDescent="0.3">
      <c r="A154" s="106">
        <v>9108</v>
      </c>
      <c r="B154" s="49">
        <v>3</v>
      </c>
      <c r="C154" s="34" t="s">
        <v>107</v>
      </c>
      <c r="D154" s="49">
        <f>VLOOKUP(A154,Previsional!$A$2:$G$347,7,0)</f>
        <v>1</v>
      </c>
      <c r="E154" s="147">
        <f>VLOOKUP(A154,Patentes!$A$5:$F$350,6,0)</f>
        <v>0.57171447631754502</v>
      </c>
      <c r="F154" s="147">
        <f>VLOOKUP(A154,'I G'!$A$5:$F$350,6,0)</f>
        <v>0.17520017066430046</v>
      </c>
      <c r="G154" s="147">
        <f>VLOOKUP(A154,CGR!$A$2:$D$347,4,0)</f>
        <v>1</v>
      </c>
      <c r="H154" s="147">
        <f>VLOOKUP(A154,TM!$A$2:$D$347,4,0)</f>
        <v>0.91610000000000003</v>
      </c>
      <c r="I154" s="147">
        <f>VLOOKUP(A154,IRPi!$A$5:$G$350,7,0)</f>
        <v>1</v>
      </c>
      <c r="J154" s="147">
        <f>VLOOKUP(A154,'R E I'!$A$3:$H$348,8,0)</f>
        <v>1</v>
      </c>
      <c r="K154" s="147">
        <f t="shared" si="13"/>
        <v>0.63131510937721602</v>
      </c>
      <c r="L154" s="92">
        <f t="shared" si="12"/>
        <v>46</v>
      </c>
      <c r="M154" s="97">
        <f t="shared" si="14"/>
        <v>28</v>
      </c>
      <c r="N154" s="147">
        <f t="shared" si="15"/>
        <v>0</v>
      </c>
      <c r="O154" s="146">
        <f t="shared" si="16"/>
        <v>0</v>
      </c>
      <c r="P154" s="97">
        <v>0</v>
      </c>
    </row>
    <row r="155" spans="1:16" x14ac:dyDescent="0.3">
      <c r="A155" s="106">
        <v>9107</v>
      </c>
      <c r="B155" s="49">
        <v>3</v>
      </c>
      <c r="C155" s="34" t="s">
        <v>124</v>
      </c>
      <c r="D155" s="49">
        <f>VLOOKUP(A155,Previsional!$A$2:$G$347,7,0)</f>
        <v>1</v>
      </c>
      <c r="E155" s="147">
        <f>VLOOKUP(A155,Patentes!$A$5:$F$350,6,0)</f>
        <v>0.60555555555555551</v>
      </c>
      <c r="F155" s="147">
        <f>VLOOKUP(A155,'I G'!$A$5:$F$350,6,0)</f>
        <v>6.0585471776341271E-2</v>
      </c>
      <c r="G155" s="147">
        <f>VLOOKUP(A155,CGR!$A$2:$D$347,4,0)</f>
        <v>1</v>
      </c>
      <c r="H155" s="147">
        <f>VLOOKUP(A155,TM!$A$2:$D$347,4,0)</f>
        <v>0.91510000000000002</v>
      </c>
      <c r="I155" s="147">
        <f>VLOOKUP(A155,IRPi!$A$5:$G$350,7,0)</f>
        <v>1</v>
      </c>
      <c r="J155" s="147">
        <f>VLOOKUP(A155,'R E I'!$A$3:$H$348,8,0)</f>
        <v>1</v>
      </c>
      <c r="K155" s="147">
        <f t="shared" si="13"/>
        <v>0.61435581238852977</v>
      </c>
      <c r="L155" s="92">
        <f t="shared" si="12"/>
        <v>47</v>
      </c>
      <c r="M155" s="97">
        <f t="shared" si="14"/>
        <v>28</v>
      </c>
      <c r="N155" s="147">
        <f t="shared" si="15"/>
        <v>0</v>
      </c>
      <c r="O155" s="146">
        <f t="shared" si="16"/>
        <v>0</v>
      </c>
      <c r="P155" s="97">
        <v>0</v>
      </c>
    </row>
    <row r="156" spans="1:16" x14ac:dyDescent="0.3">
      <c r="A156" s="106">
        <v>5802</v>
      </c>
      <c r="B156" s="49">
        <v>3</v>
      </c>
      <c r="C156" s="34" t="s">
        <v>88</v>
      </c>
      <c r="D156" s="49">
        <f>VLOOKUP(A156,Previsional!$A$2:$G$347,7,0)</f>
        <v>1</v>
      </c>
      <c r="E156" s="147">
        <f>VLOOKUP(A156,Patentes!$A$5:$F$350,6,0)</f>
        <v>0.58448753462603875</v>
      </c>
      <c r="F156" s="147">
        <f>VLOOKUP(A156,'I G'!$A$5:$F$350,6,0)</f>
        <v>0.1519775723888043</v>
      </c>
      <c r="G156" s="147">
        <f>VLOOKUP(A156,CGR!$A$2:$D$347,4,0)</f>
        <v>1</v>
      </c>
      <c r="H156" s="147">
        <f>VLOOKUP(A156,TM!$A$2:$D$347,4,0)</f>
        <v>0.78099999999999992</v>
      </c>
      <c r="I156" s="147">
        <f>VLOOKUP(A156,IRPi!$A$5:$G$350,7,0)</f>
        <v>1</v>
      </c>
      <c r="J156" s="147">
        <f>VLOOKUP(A156,'R E I'!$A$3:$H$348,8,0)</f>
        <v>0.97917500000000002</v>
      </c>
      <c r="K156" s="147">
        <f t="shared" si="13"/>
        <v>0.60867378021631469</v>
      </c>
      <c r="L156" s="92">
        <f t="shared" si="12"/>
        <v>48</v>
      </c>
      <c r="M156" s="97">
        <f t="shared" si="14"/>
        <v>28</v>
      </c>
      <c r="N156" s="147">
        <f t="shared" si="15"/>
        <v>0</v>
      </c>
      <c r="O156" s="146">
        <f t="shared" si="16"/>
        <v>0</v>
      </c>
      <c r="P156" s="97">
        <v>0</v>
      </c>
    </row>
    <row r="157" spans="1:16" x14ac:dyDescent="0.3">
      <c r="A157" s="106">
        <v>2301</v>
      </c>
      <c r="B157" s="49">
        <v>3</v>
      </c>
      <c r="C157" s="34" t="s">
        <v>123</v>
      </c>
      <c r="D157" s="49">
        <f>VLOOKUP(A157,Previsional!$A$2:$G$347,7,0)</f>
        <v>1</v>
      </c>
      <c r="E157" s="147">
        <f>VLOOKUP(A157,Patentes!$A$5:$F$350,6,0)</f>
        <v>0.5625</v>
      </c>
      <c r="F157" s="147">
        <f>VLOOKUP(A157,'I G'!$A$5:$F$350,6,0)</f>
        <v>7.2189902980698314E-2</v>
      </c>
      <c r="G157" s="147">
        <f>VLOOKUP(A157,CGR!$A$2:$D$347,4,0)</f>
        <v>1</v>
      </c>
      <c r="H157" s="147">
        <f>VLOOKUP(A157,TM!$A$2:$D$347,4,0)</f>
        <v>0.87430000000000008</v>
      </c>
      <c r="I157" s="147">
        <f>VLOOKUP(A157,IRPi!$A$5:$G$350,7,0)</f>
        <v>1</v>
      </c>
      <c r="J157" s="147">
        <f>VLOOKUP(A157,'R E I'!$A$3:$H$348,8,0)</f>
        <v>0.97917500000000002</v>
      </c>
      <c r="K157" s="147">
        <f t="shared" si="13"/>
        <v>0.59502622574517461</v>
      </c>
      <c r="L157" s="92">
        <f t="shared" si="12"/>
        <v>49</v>
      </c>
      <c r="M157" s="97">
        <f t="shared" si="14"/>
        <v>28</v>
      </c>
      <c r="N157" s="147">
        <f t="shared" si="15"/>
        <v>0</v>
      </c>
      <c r="O157" s="146">
        <f t="shared" si="16"/>
        <v>0</v>
      </c>
      <c r="P157" s="97">
        <v>0</v>
      </c>
    </row>
    <row r="158" spans="1:16" x14ac:dyDescent="0.3">
      <c r="A158" s="106">
        <v>2104</v>
      </c>
      <c r="B158" s="49">
        <v>3</v>
      </c>
      <c r="C158" s="34" t="s">
        <v>127</v>
      </c>
      <c r="D158" s="49">
        <f>VLOOKUP(A158,Previsional!$A$2:$G$347,7,0)</f>
        <v>1</v>
      </c>
      <c r="E158" s="147">
        <f>VLOOKUP(A158,Patentes!$A$5:$F$350,6,0)</f>
        <v>0</v>
      </c>
      <c r="F158" s="147">
        <f>VLOOKUP(A158,'I G'!$A$5:$F$350,6,0)</f>
        <v>0.11632574413368185</v>
      </c>
      <c r="G158" s="147">
        <f>VLOOKUP(A158,CGR!$A$2:$D$347,4,0)</f>
        <v>1</v>
      </c>
      <c r="H158" s="147">
        <f>VLOOKUP(A158,TM!$A$2:$D$347,4,0)</f>
        <v>0.58640000000000003</v>
      </c>
      <c r="I158" s="147">
        <f>VLOOKUP(A158,IRPi!$A$5:$G$350,7,0)</f>
        <v>1</v>
      </c>
      <c r="J158" s="147">
        <f>VLOOKUP(A158,'R E I'!$A$3:$H$348,8,0)</f>
        <v>0.54057500000000003</v>
      </c>
      <c r="K158" s="147">
        <f t="shared" si="13"/>
        <v>0.34407018603342043</v>
      </c>
      <c r="L158" s="92">
        <f t="shared" si="12"/>
        <v>50</v>
      </c>
      <c r="M158" s="97">
        <f t="shared" si="14"/>
        <v>28</v>
      </c>
      <c r="N158" s="147">
        <f t="shared" si="15"/>
        <v>0</v>
      </c>
      <c r="O158" s="146">
        <f t="shared" si="16"/>
        <v>0</v>
      </c>
      <c r="P158" s="97">
        <v>0</v>
      </c>
    </row>
    <row r="159" spans="1:16" x14ac:dyDescent="0.3">
      <c r="A159" s="106">
        <v>12401</v>
      </c>
      <c r="B159" s="49">
        <v>3</v>
      </c>
      <c r="C159" s="34" t="s">
        <v>89</v>
      </c>
      <c r="D159" s="49">
        <f>VLOOKUP(A159,Previsional!$A$2:$G$347,7,0)</f>
        <v>0</v>
      </c>
      <c r="E159" s="147">
        <f>VLOOKUP(A159,Patentes!$A$5:$F$350,6,0)</f>
        <v>0.71848739495798319</v>
      </c>
      <c r="F159" s="147">
        <f>VLOOKUP(A159,'I G'!$A$5:$F$350,6,0)</f>
        <v>0.12907466676272919</v>
      </c>
      <c r="G159" s="147">
        <f>VLOOKUP(A159,CGR!$A$2:$D$347,4,0)</f>
        <v>1</v>
      </c>
      <c r="H159" s="147">
        <f>VLOOKUP(A159,TM!$A$2:$D$347,4,0)</f>
        <v>0.95279999999999998</v>
      </c>
      <c r="I159" s="147">
        <f>VLOOKUP(A159,IRPi!$A$5:$G$350,7,0)</f>
        <v>1</v>
      </c>
      <c r="J159" s="147">
        <f>VLOOKUP(A159,'R E I'!$A$3:$H$348,8,0)</f>
        <v>1</v>
      </c>
      <c r="K159" s="147">
        <f t="shared" si="13"/>
        <v>0</v>
      </c>
      <c r="L159" s="92">
        <f t="shared" si="12"/>
        <v>51</v>
      </c>
      <c r="M159" s="97">
        <f t="shared" si="14"/>
        <v>28</v>
      </c>
      <c r="N159" s="147">
        <f t="shared" si="15"/>
        <v>0</v>
      </c>
      <c r="O159" s="146">
        <f t="shared" si="16"/>
        <v>0</v>
      </c>
      <c r="P159" s="97">
        <v>0</v>
      </c>
    </row>
    <row r="160" spans="1:16" x14ac:dyDescent="0.3">
      <c r="A160" s="106">
        <v>4201</v>
      </c>
      <c r="B160" s="49">
        <v>3</v>
      </c>
      <c r="C160" s="34" t="s">
        <v>117</v>
      </c>
      <c r="D160" s="49">
        <f>VLOOKUP(A160,Previsional!$A$2:$G$347,7,0)</f>
        <v>0</v>
      </c>
      <c r="E160" s="147">
        <f>VLOOKUP(A160,Patentes!$A$5:$F$350,6,0)</f>
        <v>0.63680895731280618</v>
      </c>
      <c r="F160" s="147">
        <f>VLOOKUP(A160,'I G'!$A$5:$F$350,6,0)</f>
        <v>8.5188369764687785E-2</v>
      </c>
      <c r="G160" s="147">
        <f>VLOOKUP(A160,CGR!$A$2:$D$347,4,0)</f>
        <v>1</v>
      </c>
      <c r="H160" s="147">
        <f>VLOOKUP(A160,TM!$A$2:$D$347,4,0)</f>
        <v>0.89080000000000004</v>
      </c>
      <c r="I160" s="147">
        <f>VLOOKUP(A160,IRPi!$A$5:$G$350,7,0)</f>
        <v>1</v>
      </c>
      <c r="J160" s="147">
        <f>VLOOKUP(A160,'R E I'!$A$3:$H$348,8,0)</f>
        <v>0.85777500000000007</v>
      </c>
      <c r="K160" s="147">
        <f t="shared" si="13"/>
        <v>0</v>
      </c>
      <c r="L160" s="92">
        <f t="shared" si="12"/>
        <v>51</v>
      </c>
      <c r="M160" s="97">
        <f t="shared" si="14"/>
        <v>28</v>
      </c>
      <c r="N160" s="147">
        <f t="shared" si="15"/>
        <v>0</v>
      </c>
      <c r="O160" s="146">
        <f t="shared" si="16"/>
        <v>0</v>
      </c>
      <c r="P160" s="97">
        <v>0</v>
      </c>
    </row>
    <row r="161" spans="1:17" x14ac:dyDescent="0.3">
      <c r="A161" s="106">
        <v>7102</v>
      </c>
      <c r="B161" s="49">
        <v>3</v>
      </c>
      <c r="C161" s="34" t="s">
        <v>130</v>
      </c>
      <c r="D161" s="49">
        <f>VLOOKUP(A161,Previsional!$A$2:$G$347,7,0)</f>
        <v>0</v>
      </c>
      <c r="E161" s="147">
        <f>VLOOKUP(A161,Patentes!$A$5:$F$350,6,0)</f>
        <v>0.78057820607857675</v>
      </c>
      <c r="F161" s="147">
        <f>VLOOKUP(A161,'I G'!$A$5:$F$350,6,0)</f>
        <v>0.1776806408159384</v>
      </c>
      <c r="G161" s="147">
        <f>VLOOKUP(A161,CGR!$A$2:$D$347,4,0)</f>
        <v>1</v>
      </c>
      <c r="H161" s="147">
        <f>VLOOKUP(A161,TM!$A$2:$D$347,4,0)</f>
        <v>0.93569999999999998</v>
      </c>
      <c r="I161" s="147">
        <f>VLOOKUP(A161,IRPi!$A$5:$G$350,7,0)</f>
        <v>1</v>
      </c>
      <c r="J161" s="147">
        <f>VLOOKUP(A161,'R E I'!$A$3:$H$348,8,0)</f>
        <v>1</v>
      </c>
      <c r="K161" s="147">
        <f t="shared" si="13"/>
        <v>0</v>
      </c>
      <c r="L161" s="92">
        <f t="shared" si="12"/>
        <v>51</v>
      </c>
      <c r="M161" s="97">
        <f t="shared" si="14"/>
        <v>28</v>
      </c>
      <c r="N161" s="147">
        <f t="shared" si="15"/>
        <v>0</v>
      </c>
      <c r="O161" s="146">
        <f t="shared" si="16"/>
        <v>0</v>
      </c>
      <c r="P161" s="97">
        <v>0</v>
      </c>
    </row>
    <row r="162" spans="1:17" x14ac:dyDescent="0.3">
      <c r="A162" s="106">
        <v>16201</v>
      </c>
      <c r="B162" s="49">
        <v>3</v>
      </c>
      <c r="C162" s="34" t="s">
        <v>139</v>
      </c>
      <c r="D162" s="49">
        <f>VLOOKUP(A162,Previsional!$A$2:$G$347,7,0)</f>
        <v>0</v>
      </c>
      <c r="E162" s="147">
        <f>VLOOKUP(A162,Patentes!$A$5:$F$350,6,0)</f>
        <v>0.91792656587472998</v>
      </c>
      <c r="F162" s="147">
        <f>VLOOKUP(A162,'I G'!$A$5:$F$350,6,0)</f>
        <v>4.7226292032057866E-2</v>
      </c>
      <c r="G162" s="147">
        <f>VLOOKUP(A162,CGR!$A$2:$D$347,4,0)</f>
        <v>1</v>
      </c>
      <c r="H162" s="147">
        <f>VLOOKUP(A162,TM!$A$2:$D$347,4,0)</f>
        <v>0.8506999999999999</v>
      </c>
      <c r="I162" s="147">
        <f>VLOOKUP(A162,IRPi!$A$5:$G$350,7,0)</f>
        <v>1</v>
      </c>
      <c r="J162" s="147">
        <f>VLOOKUP(A162,'R E I'!$A$3:$H$348,8,0)</f>
        <v>0.75</v>
      </c>
      <c r="K162" s="147">
        <f t="shared" si="13"/>
        <v>0</v>
      </c>
      <c r="L162" s="92">
        <f t="shared" si="12"/>
        <v>51</v>
      </c>
      <c r="M162" s="97">
        <f t="shared" si="14"/>
        <v>28</v>
      </c>
      <c r="N162" s="147">
        <f t="shared" si="15"/>
        <v>0</v>
      </c>
      <c r="O162" s="146">
        <f t="shared" si="16"/>
        <v>0</v>
      </c>
      <c r="P162" s="97">
        <v>0</v>
      </c>
    </row>
    <row r="163" spans="1:17" x14ac:dyDescent="0.3">
      <c r="A163" s="106">
        <v>9114</v>
      </c>
      <c r="B163" s="49">
        <v>3</v>
      </c>
      <c r="C163" s="106" t="s">
        <v>121</v>
      </c>
      <c r="D163" s="49">
        <f>VLOOKUP(A163,Previsional!$A$2:$G$347,7,0)</f>
        <v>0</v>
      </c>
      <c r="E163" s="147">
        <f>VLOOKUP(A163,Patentes!$A$5:$F$350,6,0)</f>
        <v>0.83130904183535759</v>
      </c>
      <c r="F163" s="147">
        <f>VLOOKUP(A163,'I G'!$A$5:$F$350,6,0)</f>
        <v>8.7542993830323462E-2</v>
      </c>
      <c r="G163" s="147">
        <f>VLOOKUP(A163,CGR!$A$2:$D$347,4,0)</f>
        <v>1</v>
      </c>
      <c r="H163" s="147">
        <f>VLOOKUP(A163,TM!$A$2:$D$347,4,0)</f>
        <v>0.85790000000000011</v>
      </c>
      <c r="I163" s="147">
        <f>VLOOKUP(A163,IRPi!$A$5:$G$350,7,0)</f>
        <v>1</v>
      </c>
      <c r="J163" s="147">
        <f>VLOOKUP(A163,'R E I'!$A$3:$H$348,8,0)</f>
        <v>1</v>
      </c>
      <c r="K163" s="147">
        <f t="shared" si="13"/>
        <v>0</v>
      </c>
      <c r="L163" s="92">
        <f t="shared" si="12"/>
        <v>51</v>
      </c>
      <c r="M163" s="97">
        <f t="shared" si="14"/>
        <v>28</v>
      </c>
      <c r="N163" s="147">
        <f t="shared" si="15"/>
        <v>0</v>
      </c>
      <c r="O163" s="146">
        <f t="shared" si="16"/>
        <v>0</v>
      </c>
      <c r="P163" s="97">
        <v>0</v>
      </c>
    </row>
    <row r="164" spans="1:17" ht="15" thickBot="1" x14ac:dyDescent="0.35">
      <c r="A164" s="100">
        <v>10202</v>
      </c>
      <c r="B164" s="101">
        <v>3</v>
      </c>
      <c r="C164" s="100" t="s">
        <v>102</v>
      </c>
      <c r="D164" s="101">
        <f>VLOOKUP(A164,Previsional!$A$2:$G$347,7,0)</f>
        <v>0</v>
      </c>
      <c r="E164" s="187">
        <f>VLOOKUP(A164,Patentes!$A$5:$F$350,6,0)</f>
        <v>0.47943210775391337</v>
      </c>
      <c r="F164" s="187">
        <f>VLOOKUP(A164,'I G'!$A$5:$F$350,6,0)</f>
        <v>9.4704421506185188E-2</v>
      </c>
      <c r="G164" s="187">
        <f>VLOOKUP(A164,CGR!$A$2:$D$347,4,0)</f>
        <v>1</v>
      </c>
      <c r="H164" s="187">
        <f>VLOOKUP(A164,TM!$A$2:$D$347,4,0)</f>
        <v>0.81189999999999996</v>
      </c>
      <c r="I164" s="187">
        <f>VLOOKUP(A164,IRPi!$A$5:$G$350,7,0)</f>
        <v>1</v>
      </c>
      <c r="J164" s="187">
        <f>VLOOKUP(A164,'R E I'!$A$3:$H$348,8,0)</f>
        <v>0.96962500000000007</v>
      </c>
      <c r="K164" s="187">
        <f t="shared" si="13"/>
        <v>0</v>
      </c>
      <c r="L164" s="188">
        <f t="shared" si="12"/>
        <v>51</v>
      </c>
      <c r="M164" s="189">
        <f t="shared" si="14"/>
        <v>28</v>
      </c>
      <c r="N164" s="187">
        <f t="shared" si="15"/>
        <v>0</v>
      </c>
      <c r="O164" s="190">
        <f t="shared" si="16"/>
        <v>0</v>
      </c>
      <c r="P164" s="189">
        <v>0</v>
      </c>
      <c r="Q164" s="100"/>
    </row>
    <row r="165" spans="1:17" ht="15" thickTop="1" x14ac:dyDescent="0.3">
      <c r="A165" s="106">
        <v>5302</v>
      </c>
      <c r="B165" s="82">
        <v>4</v>
      </c>
      <c r="C165" s="74" t="s">
        <v>153</v>
      </c>
      <c r="D165" s="49">
        <f>VLOOKUP(A165,Previsional!$A$2:$G$347,7,0)</f>
        <v>1</v>
      </c>
      <c r="E165" s="147">
        <f>VLOOKUP(A165,Patentes!$A$5:$F$350,6,0)</f>
        <v>0.78620689655172415</v>
      </c>
      <c r="F165" s="147">
        <f>VLOOKUP(A165,'I G'!$A$5:$F$350,6,0)</f>
        <v>0.84229842496843976</v>
      </c>
      <c r="G165" s="147">
        <f>VLOOKUP(A165,CGR!$A$2:$D$347,4,0)</f>
        <v>1</v>
      </c>
      <c r="H165" s="147">
        <f>VLOOKUP(A165,TM!$A$2:$D$347,4,0)</f>
        <v>0.75139999999999996</v>
      </c>
      <c r="I165" s="147">
        <f>VLOOKUP(A165,IRPi!$A$5:$G$350,7,0)</f>
        <v>1</v>
      </c>
      <c r="J165" s="147">
        <f>VLOOKUP(A165,'R E I'!$A$3:$H$348,8,0)</f>
        <v>1</v>
      </c>
      <c r="K165" s="147">
        <f t="shared" si="13"/>
        <v>0.84845702003521339</v>
      </c>
      <c r="L165" s="92">
        <f t="shared" ref="L165:L196" si="17">_xlfn.RANK.EQ(K165,$K$165:$K$260,0)</f>
        <v>1</v>
      </c>
      <c r="M165" s="97">
        <f t="shared" si="14"/>
        <v>48</v>
      </c>
      <c r="N165" s="147">
        <f t="shared" si="15"/>
        <v>0.84845702003521339</v>
      </c>
      <c r="O165" s="146">
        <f t="shared" si="16"/>
        <v>2.443275120130833E-2</v>
      </c>
      <c r="P165" s="97">
        <v>103439063</v>
      </c>
    </row>
    <row r="166" spans="1:17" x14ac:dyDescent="0.3">
      <c r="A166" s="106">
        <v>10105</v>
      </c>
      <c r="B166" s="49">
        <v>4</v>
      </c>
      <c r="C166" s="34" t="s">
        <v>180</v>
      </c>
      <c r="D166" s="49">
        <f>VLOOKUP(A166,Previsional!$A$2:$G$347,7,0)</f>
        <v>1</v>
      </c>
      <c r="E166" s="147">
        <f>VLOOKUP(A166,Patentes!$A$5:$F$350,6,0)</f>
        <v>0.93310810810810807</v>
      </c>
      <c r="F166" s="147">
        <f>VLOOKUP(A166,'I G'!$A$5:$F$350,6,0)</f>
        <v>0.18849859387068196</v>
      </c>
      <c r="G166" s="147">
        <f>VLOOKUP(A166,CGR!$A$2:$D$347,4,0)</f>
        <v>1</v>
      </c>
      <c r="H166" s="147">
        <f>VLOOKUP(A166,TM!$A$2:$D$347,4,0)</f>
        <v>0.9395</v>
      </c>
      <c r="I166" s="147">
        <f>VLOOKUP(A166,IRPi!$A$5:$G$350,7,0)</f>
        <v>1</v>
      </c>
      <c r="J166" s="147">
        <f>VLOOKUP(A166,'R E I'!$A$3:$H$348,8,0)</f>
        <v>1</v>
      </c>
      <c r="K166" s="147">
        <f t="shared" si="13"/>
        <v>0.76463748630550832</v>
      </c>
      <c r="L166" s="92">
        <f t="shared" si="17"/>
        <v>2</v>
      </c>
      <c r="M166" s="97">
        <f t="shared" si="14"/>
        <v>48</v>
      </c>
      <c r="N166" s="147">
        <f t="shared" si="15"/>
        <v>0.76463748630550832</v>
      </c>
      <c r="O166" s="146">
        <f t="shared" si="16"/>
        <v>2.201902632772244E-2</v>
      </c>
      <c r="P166" s="97">
        <v>93220262</v>
      </c>
    </row>
    <row r="167" spans="1:17" x14ac:dyDescent="0.3">
      <c r="A167" s="106">
        <v>7306</v>
      </c>
      <c r="B167" s="49">
        <v>4</v>
      </c>
      <c r="C167" s="34" t="s">
        <v>151</v>
      </c>
      <c r="D167" s="49">
        <f>VLOOKUP(A167,Previsional!$A$2:$G$347,7,0)</f>
        <v>1</v>
      </c>
      <c r="E167" s="147">
        <f>VLOOKUP(A167,Patentes!$A$5:$F$350,6,0)</f>
        <v>0.93474426807760136</v>
      </c>
      <c r="F167" s="147">
        <f>VLOOKUP(A167,'I G'!$A$5:$F$350,6,0)</f>
        <v>0.17508048094034723</v>
      </c>
      <c r="G167" s="147">
        <f>VLOOKUP(A167,CGR!$A$2:$D$347,4,0)</f>
        <v>1</v>
      </c>
      <c r="H167" s="147">
        <f>VLOOKUP(A167,TM!$A$2:$D$347,4,0)</f>
        <v>0.92879999999999996</v>
      </c>
      <c r="I167" s="147">
        <f>VLOOKUP(A167,IRPi!$A$5:$G$350,7,0)</f>
        <v>1</v>
      </c>
      <c r="J167" s="147">
        <f>VLOOKUP(A167,'R E I'!$A$3:$H$348,8,0)</f>
        <v>1</v>
      </c>
      <c r="K167" s="147">
        <f t="shared" si="13"/>
        <v>0.76025061406224737</v>
      </c>
      <c r="L167" s="92">
        <f t="shared" si="17"/>
        <v>3</v>
      </c>
      <c r="M167" s="97">
        <f t="shared" si="14"/>
        <v>48</v>
      </c>
      <c r="N167" s="147">
        <f t="shared" si="15"/>
        <v>0.76025061406224737</v>
      </c>
      <c r="O167" s="146">
        <f t="shared" si="16"/>
        <v>2.1892698941018664E-2</v>
      </c>
      <c r="P167" s="97">
        <v>92685439</v>
      </c>
    </row>
    <row r="168" spans="1:17" x14ac:dyDescent="0.3">
      <c r="A168" s="106">
        <v>6102</v>
      </c>
      <c r="B168" s="49">
        <v>4</v>
      </c>
      <c r="C168" s="34" t="s">
        <v>148</v>
      </c>
      <c r="D168" s="49">
        <f>VLOOKUP(A168,Previsional!$A$2:$G$347,7,0)</f>
        <v>1</v>
      </c>
      <c r="E168" s="147">
        <f>VLOOKUP(A168,Patentes!$A$5:$F$350,6,0)</f>
        <v>0.99112426035502954</v>
      </c>
      <c r="F168" s="147">
        <f>VLOOKUP(A168,'I G'!$A$5:$F$350,6,0)</f>
        <v>0.11009732984314337</v>
      </c>
      <c r="G168" s="147">
        <f>VLOOKUP(A168,CGR!$A$2:$D$347,4,0)</f>
        <v>1</v>
      </c>
      <c r="H168" s="147">
        <f>VLOOKUP(A168,TM!$A$2:$D$347,4,0)</f>
        <v>0.96250000000000002</v>
      </c>
      <c r="I168" s="147">
        <f>VLOOKUP(A168,IRPi!$A$5:$G$350,7,0)</f>
        <v>1</v>
      </c>
      <c r="J168" s="147">
        <f>VLOOKUP(A168,'R E I'!$A$3:$H$348,8,0)</f>
        <v>0.8125</v>
      </c>
      <c r="K168" s="147">
        <f t="shared" si="13"/>
        <v>0.75941782358504628</v>
      </c>
      <c r="L168" s="92">
        <f t="shared" si="17"/>
        <v>4</v>
      </c>
      <c r="M168" s="97">
        <f t="shared" si="14"/>
        <v>48</v>
      </c>
      <c r="N168" s="147">
        <f t="shared" si="15"/>
        <v>0.75941782358504628</v>
      </c>
      <c r="O168" s="146">
        <f t="shared" si="16"/>
        <v>2.1868717334347029E-2</v>
      </c>
      <c r="P168" s="97">
        <v>92583910</v>
      </c>
    </row>
    <row r="169" spans="1:17" x14ac:dyDescent="0.3">
      <c r="A169" s="106">
        <v>6116</v>
      </c>
      <c r="B169" s="49">
        <v>4</v>
      </c>
      <c r="C169" s="34" t="s">
        <v>371</v>
      </c>
      <c r="D169" s="49">
        <f>VLOOKUP(A169,Previsional!$A$2:$G$347,7,0)</f>
        <v>1</v>
      </c>
      <c r="E169" s="147">
        <f>VLOOKUP(A169,Patentes!$A$5:$F$350,6,0)</f>
        <v>0.97060744611365124</v>
      </c>
      <c r="F169" s="147">
        <f>VLOOKUP(A169,'I G'!$A$5:$F$350,6,0)</f>
        <v>0.1545811140816519</v>
      </c>
      <c r="G169" s="147">
        <f>VLOOKUP(A169,CGR!$A$2:$D$347,4,0)</f>
        <v>1</v>
      </c>
      <c r="H169" s="147">
        <f>VLOOKUP(A169,TM!$A$2:$D$347,4,0)</f>
        <v>0.80959999999999999</v>
      </c>
      <c r="I169" s="147">
        <f>VLOOKUP(A169,IRPi!$A$5:$G$350,7,0)</f>
        <v>1</v>
      </c>
      <c r="J169" s="147">
        <f>VLOOKUP(A169,'R E I'!$A$3:$H$348,8,0)</f>
        <v>1</v>
      </c>
      <c r="K169" s="147">
        <f t="shared" si="13"/>
        <v>0.74979788466019104</v>
      </c>
      <c r="L169" s="92">
        <f t="shared" si="17"/>
        <v>5</v>
      </c>
      <c r="M169" s="97">
        <f t="shared" si="14"/>
        <v>48</v>
      </c>
      <c r="N169" s="147">
        <f t="shared" si="15"/>
        <v>0.74979788466019104</v>
      </c>
      <c r="O169" s="146">
        <f t="shared" si="16"/>
        <v>2.1591694964595155E-2</v>
      </c>
      <c r="P169" s="97">
        <v>91411102</v>
      </c>
    </row>
    <row r="170" spans="1:17" x14ac:dyDescent="0.3">
      <c r="A170" s="106">
        <v>8304</v>
      </c>
      <c r="B170" s="49">
        <v>4</v>
      </c>
      <c r="C170" s="34" t="s">
        <v>173</v>
      </c>
      <c r="D170" s="49">
        <f>VLOOKUP(A170,Previsional!$A$2:$G$347,7,0)</f>
        <v>1</v>
      </c>
      <c r="E170" s="147">
        <f>VLOOKUP(A170,Patentes!$A$5:$F$350,6,0)</f>
        <v>0.97439353099730464</v>
      </c>
      <c r="F170" s="147">
        <f>VLOOKUP(A170,'I G'!$A$5:$F$350,6,0)</f>
        <v>0.1221939387655778</v>
      </c>
      <c r="G170" s="147">
        <f>VLOOKUP(A170,CGR!$A$2:$D$347,4,0)</f>
        <v>1</v>
      </c>
      <c r="H170" s="147">
        <f>VLOOKUP(A170,TM!$A$2:$D$347,4,0)</f>
        <v>0.8175</v>
      </c>
      <c r="I170" s="147">
        <f>VLOOKUP(A170,IRPi!$A$5:$G$350,7,0)</f>
        <v>1</v>
      </c>
      <c r="J170" s="147">
        <f>VLOOKUP(A170,'R E I'!$A$3:$H$348,8,0)</f>
        <v>1</v>
      </c>
      <c r="K170" s="147">
        <f t="shared" si="13"/>
        <v>0.74421122054045108</v>
      </c>
      <c r="L170" s="92">
        <f t="shared" si="17"/>
        <v>6</v>
      </c>
      <c r="M170" s="97">
        <f t="shared" si="14"/>
        <v>48</v>
      </c>
      <c r="N170" s="147">
        <f t="shared" si="15"/>
        <v>0.74421122054045108</v>
      </c>
      <c r="O170" s="146">
        <f t="shared" si="16"/>
        <v>2.143081754681244E-2</v>
      </c>
      <c r="P170" s="97">
        <v>90730007</v>
      </c>
    </row>
    <row r="171" spans="1:17" x14ac:dyDescent="0.3">
      <c r="A171" s="106">
        <v>6107</v>
      </c>
      <c r="B171" s="49">
        <v>4</v>
      </c>
      <c r="C171" s="34" t="s">
        <v>181</v>
      </c>
      <c r="D171" s="49">
        <f>VLOOKUP(A171,Previsional!$A$2:$G$347,7,0)</f>
        <v>1</v>
      </c>
      <c r="E171" s="147">
        <f>VLOOKUP(A171,Patentes!$A$5:$F$350,6,0)</f>
        <v>0.90673119225692922</v>
      </c>
      <c r="F171" s="147">
        <f>VLOOKUP(A171,'I G'!$A$5:$F$350,6,0)</f>
        <v>0.196530415606292</v>
      </c>
      <c r="G171" s="147">
        <f>VLOOKUP(A171,CGR!$A$2:$D$347,4,0)</f>
        <v>1</v>
      </c>
      <c r="H171" s="147">
        <f>VLOOKUP(A171,TM!$A$2:$D$347,4,0)</f>
        <v>0.83489999999999998</v>
      </c>
      <c r="I171" s="147">
        <f>VLOOKUP(A171,IRPi!$A$5:$G$350,7,0)</f>
        <v>1</v>
      </c>
      <c r="J171" s="147">
        <f>VLOOKUP(A171,'R E I'!$A$3:$H$348,8,0)</f>
        <v>1</v>
      </c>
      <c r="K171" s="147">
        <f t="shared" si="13"/>
        <v>0.7417235211914982</v>
      </c>
      <c r="L171" s="92">
        <f t="shared" si="17"/>
        <v>7</v>
      </c>
      <c r="M171" s="97">
        <f t="shared" si="14"/>
        <v>48</v>
      </c>
      <c r="N171" s="147">
        <f t="shared" si="15"/>
        <v>0.7417235211914982</v>
      </c>
      <c r="O171" s="146">
        <f t="shared" si="16"/>
        <v>2.1359180047420778E-2</v>
      </c>
      <c r="P171" s="97">
        <v>90426721</v>
      </c>
    </row>
    <row r="172" spans="1:17" x14ac:dyDescent="0.3">
      <c r="A172" s="106">
        <v>14201</v>
      </c>
      <c r="B172" s="49">
        <v>4</v>
      </c>
      <c r="C172" s="34" t="s">
        <v>163</v>
      </c>
      <c r="D172" s="49">
        <f>VLOOKUP(A172,Previsional!$A$2:$G$347,7,0)</f>
        <v>1</v>
      </c>
      <c r="E172" s="147">
        <f>VLOOKUP(A172,Patentes!$A$5:$F$350,6,0)</f>
        <v>0.94625000000000004</v>
      </c>
      <c r="F172" s="147">
        <f>VLOOKUP(A172,'I G'!$A$5:$F$350,6,0)</f>
        <v>0.11882267917934956</v>
      </c>
      <c r="G172" s="147">
        <f>VLOOKUP(A172,CGR!$A$2:$D$347,4,0)</f>
        <v>1</v>
      </c>
      <c r="H172" s="147">
        <f>VLOOKUP(A172,TM!$A$2:$D$347,4,0)</f>
        <v>0.86540000000000006</v>
      </c>
      <c r="I172" s="147">
        <f>VLOOKUP(A172,IRPi!$A$5:$G$350,7,0)</f>
        <v>1</v>
      </c>
      <c r="J172" s="147">
        <f>VLOOKUP(A172,'R E I'!$A$3:$H$348,8,0)</f>
        <v>1</v>
      </c>
      <c r="K172" s="147">
        <f t="shared" si="13"/>
        <v>0.74070316979483741</v>
      </c>
      <c r="L172" s="92">
        <f t="shared" si="17"/>
        <v>8</v>
      </c>
      <c r="M172" s="97">
        <f t="shared" si="14"/>
        <v>48</v>
      </c>
      <c r="N172" s="147">
        <f t="shared" si="15"/>
        <v>0.74070316979483741</v>
      </c>
      <c r="O172" s="146">
        <f t="shared" si="16"/>
        <v>2.1329797307666341E-2</v>
      </c>
      <c r="P172" s="97">
        <v>90302326</v>
      </c>
    </row>
    <row r="173" spans="1:17" x14ac:dyDescent="0.3">
      <c r="A173" s="106">
        <v>5704</v>
      </c>
      <c r="B173" s="49">
        <v>4</v>
      </c>
      <c r="C173" s="34" t="s">
        <v>221</v>
      </c>
      <c r="D173" s="49">
        <f>VLOOKUP(A173,Previsional!$A$2:$G$347,7,0)</f>
        <v>1</v>
      </c>
      <c r="E173" s="147">
        <f>VLOOKUP(A173,Patentes!$A$5:$F$350,6,0)</f>
        <v>0.89583333333333337</v>
      </c>
      <c r="F173" s="147">
        <f>VLOOKUP(A173,'I G'!$A$5:$F$350,6,0)</f>
        <v>0.16219043059402133</v>
      </c>
      <c r="G173" s="147">
        <f>VLOOKUP(A173,CGR!$A$2:$D$347,4,0)</f>
        <v>1</v>
      </c>
      <c r="H173" s="147">
        <f>VLOOKUP(A173,TM!$A$2:$D$347,4,0)</f>
        <v>0.9081999999999999</v>
      </c>
      <c r="I173" s="147">
        <f>VLOOKUP(A173,IRPi!$A$5:$G$350,7,0)</f>
        <v>1</v>
      </c>
      <c r="J173" s="147">
        <f>VLOOKUP(A173,'R E I'!$A$3:$H$348,8,0)</f>
        <v>1</v>
      </c>
      <c r="K173" s="147">
        <f t="shared" si="13"/>
        <v>0.74031927431517208</v>
      </c>
      <c r="L173" s="92">
        <f t="shared" si="17"/>
        <v>9</v>
      </c>
      <c r="M173" s="97">
        <f t="shared" si="14"/>
        <v>48</v>
      </c>
      <c r="N173" s="147">
        <f t="shared" si="15"/>
        <v>0.74031927431517208</v>
      </c>
      <c r="O173" s="146">
        <f t="shared" si="16"/>
        <v>2.1318742389714717E-2</v>
      </c>
      <c r="P173" s="97">
        <v>90255523</v>
      </c>
    </row>
    <row r="174" spans="1:17" x14ac:dyDescent="0.3">
      <c r="A174" s="106">
        <v>5706</v>
      </c>
      <c r="B174" s="49">
        <v>4</v>
      </c>
      <c r="C174" s="106" t="s">
        <v>210</v>
      </c>
      <c r="D174" s="49">
        <f>VLOOKUP(A174,Previsional!$A$2:$G$347,7,0)</f>
        <v>1</v>
      </c>
      <c r="E174" s="147">
        <f>VLOOKUP(A174,Patentes!$A$5:$F$350,6,0)</f>
        <v>0.90734824281150162</v>
      </c>
      <c r="F174" s="147">
        <f>VLOOKUP(A174,'I G'!$A$5:$F$350,6,0)</f>
        <v>0.15077867152885133</v>
      </c>
      <c r="G174" s="147">
        <f>VLOOKUP(A174,CGR!$A$2:$D$347,4,0)</f>
        <v>1</v>
      </c>
      <c r="H174" s="147">
        <f>VLOOKUP(A174,TM!$A$2:$D$347,4,0)</f>
        <v>0.8909999999999999</v>
      </c>
      <c r="I174" s="147">
        <f>VLOOKUP(A174,IRPi!$A$5:$G$350,7,0)</f>
        <v>1</v>
      </c>
      <c r="J174" s="147">
        <f>VLOOKUP(A174,'R E I'!$A$3:$H$348,8,0)</f>
        <v>1</v>
      </c>
      <c r="K174" s="147">
        <f t="shared" si="13"/>
        <v>0.73891655286623847</v>
      </c>
      <c r="L174" s="92">
        <f t="shared" si="17"/>
        <v>10</v>
      </c>
      <c r="M174" s="97">
        <f t="shared" si="14"/>
        <v>48</v>
      </c>
      <c r="N174" s="147">
        <f t="shared" si="15"/>
        <v>0.73891655286623847</v>
      </c>
      <c r="O174" s="146">
        <f t="shared" si="16"/>
        <v>2.1278348659263747E-2</v>
      </c>
      <c r="P174" s="97">
        <v>90084512</v>
      </c>
    </row>
    <row r="175" spans="1:17" x14ac:dyDescent="0.3">
      <c r="A175" s="106">
        <v>12302</v>
      </c>
      <c r="B175" s="49">
        <v>4</v>
      </c>
      <c r="C175" s="34" t="s">
        <v>152</v>
      </c>
      <c r="D175" s="49">
        <f>VLOOKUP(A175,Previsional!$A$2:$G$347,7,0)</f>
        <v>1</v>
      </c>
      <c r="E175" s="147">
        <f>VLOOKUP(A175,Patentes!$A$5:$F$350,6,0)</f>
        <v>0.9882352941176471</v>
      </c>
      <c r="F175" s="147">
        <f>VLOOKUP(A175,'I G'!$A$5:$F$350,6,0)</f>
        <v>3.6336092589363274E-2</v>
      </c>
      <c r="G175" s="147">
        <f>VLOOKUP(A175,CGR!$A$2:$D$347,4,0)</f>
        <v>1</v>
      </c>
      <c r="H175" s="147">
        <f>VLOOKUP(A175,TM!$A$2:$D$347,4,0)</f>
        <v>0.87939999999999996</v>
      </c>
      <c r="I175" s="147">
        <f>VLOOKUP(A175,IRPi!$A$5:$G$350,7,0)</f>
        <v>1</v>
      </c>
      <c r="J175" s="147">
        <f>VLOOKUP(A175,'R E I'!$A$3:$H$348,8,0)</f>
        <v>1</v>
      </c>
      <c r="K175" s="147">
        <f t="shared" si="13"/>
        <v>0.7368763760885173</v>
      </c>
      <c r="L175" s="92">
        <f t="shared" si="17"/>
        <v>11</v>
      </c>
      <c r="M175" s="97">
        <f t="shared" si="14"/>
        <v>48</v>
      </c>
      <c r="N175" s="147">
        <f t="shared" si="15"/>
        <v>0.7368763760885173</v>
      </c>
      <c r="O175" s="146">
        <f t="shared" si="16"/>
        <v>2.121959832726145E-2</v>
      </c>
      <c r="P175" s="97">
        <v>89835785</v>
      </c>
    </row>
    <row r="176" spans="1:17" x14ac:dyDescent="0.3">
      <c r="A176" s="106">
        <v>1405</v>
      </c>
      <c r="B176" s="49">
        <v>4</v>
      </c>
      <c r="C176" s="34" t="s">
        <v>206</v>
      </c>
      <c r="D176" s="49">
        <f>VLOOKUP(A176,Previsional!$A$2:$G$347,7,0)</f>
        <v>1</v>
      </c>
      <c r="E176" s="147">
        <f>VLOOKUP(A176,Patentes!$A$5:$F$350,6,0)</f>
        <v>0.81034482758620685</v>
      </c>
      <c r="F176" s="147">
        <f>VLOOKUP(A176,'I G'!$A$5:$F$350,6,0)</f>
        <v>0.31442096301336458</v>
      </c>
      <c r="G176" s="147">
        <f>VLOOKUP(A176,CGR!$A$2:$D$347,4,0)</f>
        <v>1</v>
      </c>
      <c r="H176" s="147">
        <f>VLOOKUP(A176,TM!$A$2:$D$347,4,0)</f>
        <v>0.8256</v>
      </c>
      <c r="I176" s="147">
        <f>VLOOKUP(A176,IRPi!$A$5:$G$350,7,0)</f>
        <v>1</v>
      </c>
      <c r="J176" s="147">
        <f>VLOOKUP(A176,'R E I'!$A$3:$H$348,8,0)</f>
        <v>1</v>
      </c>
      <c r="K176" s="147">
        <f t="shared" si="13"/>
        <v>0.73606593040851354</v>
      </c>
      <c r="L176" s="92">
        <f t="shared" si="17"/>
        <v>12</v>
      </c>
      <c r="M176" s="97">
        <f t="shared" si="14"/>
        <v>48</v>
      </c>
      <c r="N176" s="147">
        <f t="shared" si="15"/>
        <v>0.73606593040851354</v>
      </c>
      <c r="O176" s="146">
        <f t="shared" si="16"/>
        <v>2.1196260176719793E-2</v>
      </c>
      <c r="P176" s="97">
        <v>89736980</v>
      </c>
    </row>
    <row r="177" spans="1:16" x14ac:dyDescent="0.3">
      <c r="A177" s="106">
        <v>10403</v>
      </c>
      <c r="B177" s="49">
        <v>4</v>
      </c>
      <c r="C177" s="34" t="s">
        <v>192</v>
      </c>
      <c r="D177" s="49">
        <f>VLOOKUP(A177,Previsional!$A$2:$G$347,7,0)</f>
        <v>1</v>
      </c>
      <c r="E177" s="147">
        <f>VLOOKUP(A177,Patentes!$A$5:$F$350,6,0)</f>
        <v>0.95480225988700562</v>
      </c>
      <c r="F177" s="147">
        <f>VLOOKUP(A177,'I G'!$A$5:$F$350,6,0)</f>
        <v>5.8870220323438235E-2</v>
      </c>
      <c r="G177" s="147">
        <f>VLOOKUP(A177,CGR!$A$2:$D$347,4,0)</f>
        <v>1</v>
      </c>
      <c r="H177" s="147">
        <f>VLOOKUP(A177,TM!$A$2:$D$347,4,0)</f>
        <v>0.88019999999999998</v>
      </c>
      <c r="I177" s="147">
        <f>VLOOKUP(A177,IRPi!$A$5:$G$350,7,0)</f>
        <v>1</v>
      </c>
      <c r="J177" s="147">
        <f>VLOOKUP(A177,'R E I'!$A$3:$H$348,8,0)</f>
        <v>1</v>
      </c>
      <c r="K177" s="147">
        <f t="shared" si="13"/>
        <v>0.73092834604131152</v>
      </c>
      <c r="L177" s="92">
        <f t="shared" si="17"/>
        <v>13</v>
      </c>
      <c r="M177" s="97">
        <f t="shared" si="14"/>
        <v>48</v>
      </c>
      <c r="N177" s="147">
        <f t="shared" si="15"/>
        <v>0.73092834604131152</v>
      </c>
      <c r="O177" s="146">
        <f t="shared" si="16"/>
        <v>2.1048314767989049E-2</v>
      </c>
      <c r="P177" s="97">
        <v>89110635</v>
      </c>
    </row>
    <row r="178" spans="1:16" x14ac:dyDescent="0.3">
      <c r="A178" s="106">
        <v>5405</v>
      </c>
      <c r="B178" s="49">
        <v>4</v>
      </c>
      <c r="C178" s="34" t="s">
        <v>222</v>
      </c>
      <c r="D178" s="49">
        <f>VLOOKUP(A178,Previsional!$A$2:$G$347,7,0)</f>
        <v>1</v>
      </c>
      <c r="E178" s="147">
        <f>VLOOKUP(A178,Patentes!$A$5:$F$350,6,0)</f>
        <v>0.75536480686695284</v>
      </c>
      <c r="F178" s="147">
        <f>VLOOKUP(A178,'I G'!$A$5:$F$350,6,0)</f>
        <v>0.30773481694761529</v>
      </c>
      <c r="G178" s="147">
        <f>VLOOKUP(A178,CGR!$A$2:$D$347,4,0)</f>
        <v>1</v>
      </c>
      <c r="H178" s="147">
        <f>VLOOKUP(A178,TM!$A$2:$D$347,4,0)</f>
        <v>0.93019999999999992</v>
      </c>
      <c r="I178" s="147">
        <f>VLOOKUP(A178,IRPi!$A$5:$G$350,7,0)</f>
        <v>0.99395442301773762</v>
      </c>
      <c r="J178" s="147">
        <f>VLOOKUP(A178,'R E I'!$A$3:$H$348,8,0)</f>
        <v>1</v>
      </c>
      <c r="K178" s="147">
        <f t="shared" si="13"/>
        <v>0.73053910779122422</v>
      </c>
      <c r="L178" s="92">
        <f t="shared" si="17"/>
        <v>14</v>
      </c>
      <c r="M178" s="97">
        <f t="shared" si="14"/>
        <v>48</v>
      </c>
      <c r="N178" s="147">
        <f t="shared" si="15"/>
        <v>0.73053910779122422</v>
      </c>
      <c r="O178" s="146">
        <f t="shared" si="16"/>
        <v>2.1037105995950107E-2</v>
      </c>
      <c r="P178" s="97">
        <v>89063181</v>
      </c>
    </row>
    <row r="179" spans="1:16" x14ac:dyDescent="0.3">
      <c r="A179" s="106">
        <v>10107</v>
      </c>
      <c r="B179" s="49">
        <v>4</v>
      </c>
      <c r="C179" s="34" t="s">
        <v>195</v>
      </c>
      <c r="D179" s="49">
        <f>VLOOKUP(A179,Previsional!$A$2:$G$347,7,0)</f>
        <v>1</v>
      </c>
      <c r="E179" s="147">
        <f>VLOOKUP(A179,Patentes!$A$5:$F$350,6,0)</f>
        <v>0.90990990990990994</v>
      </c>
      <c r="F179" s="147">
        <f>VLOOKUP(A179,'I G'!$A$5:$F$350,6,0)</f>
        <v>0.12084595732775454</v>
      </c>
      <c r="G179" s="147">
        <f>VLOOKUP(A179,CGR!$A$2:$D$347,4,0)</f>
        <v>1</v>
      </c>
      <c r="H179" s="147">
        <f>VLOOKUP(A179,TM!$A$2:$D$347,4,0)</f>
        <v>0.90959999999999996</v>
      </c>
      <c r="I179" s="147">
        <f>VLOOKUP(A179,IRPi!$A$5:$G$350,7,0)</f>
        <v>1</v>
      </c>
      <c r="J179" s="147">
        <f>VLOOKUP(A179,'R E I'!$A$3:$H$348,8,0)</f>
        <v>0.90460000000000007</v>
      </c>
      <c r="K179" s="147">
        <f t="shared" si="13"/>
        <v>0.73034995780040712</v>
      </c>
      <c r="L179" s="92">
        <f t="shared" si="17"/>
        <v>15</v>
      </c>
      <c r="M179" s="97">
        <f t="shared" si="14"/>
        <v>48</v>
      </c>
      <c r="N179" s="147">
        <f t="shared" si="15"/>
        <v>0.73034995780040712</v>
      </c>
      <c r="O179" s="146">
        <f t="shared" si="16"/>
        <v>2.1031659102876878E-2</v>
      </c>
      <c r="P179" s="97">
        <v>89040121</v>
      </c>
    </row>
    <row r="180" spans="1:16" x14ac:dyDescent="0.3">
      <c r="A180" s="106">
        <v>2102</v>
      </c>
      <c r="B180" s="49">
        <v>4</v>
      </c>
      <c r="C180" s="34" t="s">
        <v>141</v>
      </c>
      <c r="D180" s="49">
        <f>VLOOKUP(A180,Previsional!$A$2:$G$347,7,0)</f>
        <v>1</v>
      </c>
      <c r="E180" s="147">
        <f>VLOOKUP(A180,Patentes!$A$5:$F$350,6,0)</f>
        <v>0.91201353637901861</v>
      </c>
      <c r="F180" s="147">
        <f>VLOOKUP(A180,'I G'!$A$5:$F$350,6,0)</f>
        <v>0.18613007738262274</v>
      </c>
      <c r="G180" s="147">
        <f>VLOOKUP(A180,CGR!$A$2:$D$347,4,0)</f>
        <v>1</v>
      </c>
      <c r="H180" s="147">
        <f>VLOOKUP(A180,TM!$A$2:$D$347,4,0)</f>
        <v>0.75239999999999996</v>
      </c>
      <c r="I180" s="147">
        <f>VLOOKUP(A180,IRPi!$A$5:$G$350,7,0)</f>
        <v>1</v>
      </c>
      <c r="J180" s="147">
        <f>VLOOKUP(A180,'R E I'!$A$3:$H$348,8,0)</f>
        <v>1</v>
      </c>
      <c r="K180" s="147">
        <f t="shared" si="13"/>
        <v>0.72859725707831224</v>
      </c>
      <c r="L180" s="92">
        <f t="shared" si="17"/>
        <v>16</v>
      </c>
      <c r="M180" s="97">
        <f t="shared" si="14"/>
        <v>48</v>
      </c>
      <c r="N180" s="147">
        <f t="shared" si="15"/>
        <v>0.72859725707831224</v>
      </c>
      <c r="O180" s="146">
        <f t="shared" si="16"/>
        <v>2.0981187128855706E-2</v>
      </c>
      <c r="P180" s="97">
        <v>88826442</v>
      </c>
    </row>
    <row r="181" spans="1:16" x14ac:dyDescent="0.3">
      <c r="A181" s="106">
        <v>16102</v>
      </c>
      <c r="B181" s="49">
        <v>4</v>
      </c>
      <c r="C181" s="34" t="s">
        <v>218</v>
      </c>
      <c r="D181" s="49">
        <f>VLOOKUP(A181,Previsional!$A$2:$G$347,7,0)</f>
        <v>1</v>
      </c>
      <c r="E181" s="147">
        <f>VLOOKUP(A181,Patentes!$A$5:$F$350,6,0)</f>
        <v>0.9978213507625272</v>
      </c>
      <c r="F181" s="147">
        <f>VLOOKUP(A181,'I G'!$A$5:$F$350,6,0)</f>
        <v>9.628650464730433E-2</v>
      </c>
      <c r="G181" s="147">
        <f>VLOOKUP(A181,CGR!$A$2:$D$347,4,0)</f>
        <v>1</v>
      </c>
      <c r="H181" s="147">
        <f>VLOOKUP(A181,TM!$A$2:$D$347,4,0)</f>
        <v>0.69769999999999999</v>
      </c>
      <c r="I181" s="147">
        <f>VLOOKUP(A181,IRPi!$A$5:$G$350,7,0)</f>
        <v>1</v>
      </c>
      <c r="J181" s="147">
        <f>VLOOKUP(A181,'R E I'!$A$3:$H$348,8,0)</f>
        <v>1</v>
      </c>
      <c r="K181" s="147">
        <f t="shared" si="13"/>
        <v>0.72796409892871061</v>
      </c>
      <c r="L181" s="92">
        <f t="shared" si="17"/>
        <v>17</v>
      </c>
      <c r="M181" s="97">
        <f t="shared" si="14"/>
        <v>48</v>
      </c>
      <c r="N181" s="147">
        <f t="shared" si="15"/>
        <v>0.72796409892871061</v>
      </c>
      <c r="O181" s="146">
        <f t="shared" si="16"/>
        <v>2.0962954271828187E-2</v>
      </c>
      <c r="P181" s="97">
        <v>88749251</v>
      </c>
    </row>
    <row r="182" spans="1:16" x14ac:dyDescent="0.3">
      <c r="A182" s="106">
        <v>5403</v>
      </c>
      <c r="B182" s="49">
        <v>4</v>
      </c>
      <c r="C182" s="34" t="s">
        <v>161</v>
      </c>
      <c r="D182" s="49">
        <f>VLOOKUP(A182,Previsional!$A$2:$G$347,7,0)</f>
        <v>1</v>
      </c>
      <c r="E182" s="147">
        <f>VLOOKUP(A182,Patentes!$A$5:$F$350,6,0)</f>
        <v>0.78407079646017697</v>
      </c>
      <c r="F182" s="147">
        <f>VLOOKUP(A182,'I G'!$A$5:$F$350,6,0)</f>
        <v>0.27651624624208238</v>
      </c>
      <c r="G182" s="147">
        <f>VLOOKUP(A182,CGR!$A$2:$D$347,4,0)</f>
        <v>1</v>
      </c>
      <c r="H182" s="147">
        <f>VLOOKUP(A182,TM!$A$2:$D$347,4,0)</f>
        <v>0.88840000000000008</v>
      </c>
      <c r="I182" s="147">
        <f>VLOOKUP(A182,IRPi!$A$5:$G$350,7,0)</f>
        <v>1</v>
      </c>
      <c r="J182" s="147">
        <f>VLOOKUP(A182,'R E I'!$A$3:$H$348,8,0)</f>
        <v>1</v>
      </c>
      <c r="K182" s="147">
        <f t="shared" si="13"/>
        <v>0.72681384032158269</v>
      </c>
      <c r="L182" s="92">
        <f t="shared" si="17"/>
        <v>18</v>
      </c>
      <c r="M182" s="97">
        <f t="shared" si="14"/>
        <v>48</v>
      </c>
      <c r="N182" s="147">
        <f t="shared" si="15"/>
        <v>0.72681384032158269</v>
      </c>
      <c r="O182" s="146">
        <f t="shared" si="16"/>
        <v>2.0929830634800639E-2</v>
      </c>
      <c r="P182" s="97">
        <v>88609018</v>
      </c>
    </row>
    <row r="183" spans="1:16" x14ac:dyDescent="0.3">
      <c r="A183" s="106">
        <v>10303</v>
      </c>
      <c r="B183" s="49">
        <v>4</v>
      </c>
      <c r="C183" s="34" t="s">
        <v>172</v>
      </c>
      <c r="D183" s="49">
        <f>VLOOKUP(A183,Previsional!$A$2:$G$347,7,0)</f>
        <v>1</v>
      </c>
      <c r="E183" s="147">
        <f>VLOOKUP(A183,Patentes!$A$5:$F$350,6,0)</f>
        <v>0.87644787644787647</v>
      </c>
      <c r="F183" s="147">
        <f>VLOOKUP(A183,'I G'!$A$5:$F$350,6,0)</f>
        <v>0.11770740360112585</v>
      </c>
      <c r="G183" s="147">
        <f>VLOOKUP(A183,CGR!$A$2:$D$347,4,0)</f>
        <v>1</v>
      </c>
      <c r="H183" s="147">
        <f>VLOOKUP(A183,TM!$A$2:$D$347,4,0)</f>
        <v>0.93730000000000002</v>
      </c>
      <c r="I183" s="147">
        <f>VLOOKUP(A183,IRPi!$A$5:$G$350,7,0)</f>
        <v>1</v>
      </c>
      <c r="J183" s="147">
        <f>VLOOKUP(A183,'R E I'!$A$3:$H$348,8,0)</f>
        <v>1</v>
      </c>
      <c r="K183" s="147">
        <f t="shared" si="13"/>
        <v>0.72677860765703828</v>
      </c>
      <c r="L183" s="92">
        <f t="shared" si="17"/>
        <v>19</v>
      </c>
      <c r="M183" s="97">
        <f t="shared" si="14"/>
        <v>48</v>
      </c>
      <c r="N183" s="147">
        <f t="shared" si="15"/>
        <v>0.72677860765703828</v>
      </c>
      <c r="O183" s="146">
        <f t="shared" si="16"/>
        <v>2.092881605078914E-2</v>
      </c>
      <c r="P183" s="97">
        <v>88604722</v>
      </c>
    </row>
    <row r="184" spans="1:16" x14ac:dyDescent="0.3">
      <c r="A184" s="106">
        <v>10104</v>
      </c>
      <c r="B184" s="49">
        <v>4</v>
      </c>
      <c r="C184" s="34" t="s">
        <v>184</v>
      </c>
      <c r="D184" s="49">
        <f>VLOOKUP(A184,Previsional!$A$2:$G$347,7,0)</f>
        <v>1</v>
      </c>
      <c r="E184" s="147">
        <f>VLOOKUP(A184,Patentes!$A$5:$F$350,6,0)</f>
        <v>0.95833333333333337</v>
      </c>
      <c r="F184" s="147">
        <f>VLOOKUP(A184,'I G'!$A$5:$F$350,6,0)</f>
        <v>6.2523807482451968E-2</v>
      </c>
      <c r="G184" s="147">
        <f>VLOOKUP(A184,CGR!$A$2:$D$347,4,0)</f>
        <v>1</v>
      </c>
      <c r="H184" s="147">
        <f>VLOOKUP(A184,TM!$A$2:$D$347,4,0)</f>
        <v>0.83260000000000001</v>
      </c>
      <c r="I184" s="147">
        <f>VLOOKUP(A184,IRPi!$A$5:$G$350,7,0)</f>
        <v>1</v>
      </c>
      <c r="J184" s="147">
        <f>VLOOKUP(A184,'R E I'!$A$3:$H$348,8,0)</f>
        <v>1</v>
      </c>
      <c r="K184" s="147">
        <f t="shared" si="13"/>
        <v>0.72593761853727967</v>
      </c>
      <c r="L184" s="92">
        <f t="shared" si="17"/>
        <v>20</v>
      </c>
      <c r="M184" s="97">
        <f t="shared" si="14"/>
        <v>48</v>
      </c>
      <c r="N184" s="147">
        <f t="shared" si="15"/>
        <v>0.72593761853727967</v>
      </c>
      <c r="O184" s="146">
        <f t="shared" si="16"/>
        <v>2.0904598350374313E-2</v>
      </c>
      <c r="P184" s="97">
        <v>88502194</v>
      </c>
    </row>
    <row r="185" spans="1:16" x14ac:dyDescent="0.3">
      <c r="A185" s="106">
        <v>10401</v>
      </c>
      <c r="B185" s="49">
        <v>4</v>
      </c>
      <c r="C185" s="34" t="s">
        <v>207</v>
      </c>
      <c r="D185" s="49">
        <f>VLOOKUP(A185,Previsional!$A$2:$G$347,7,0)</f>
        <v>1</v>
      </c>
      <c r="E185" s="147">
        <f>VLOOKUP(A185,Patentes!$A$5:$F$350,6,0)</f>
        <v>0.94109589041095887</v>
      </c>
      <c r="F185" s="147">
        <f>VLOOKUP(A185,'I G'!$A$5:$F$350,6,0)</f>
        <v>3.9732055085727747E-2</v>
      </c>
      <c r="G185" s="147">
        <f>VLOOKUP(A185,CGR!$A$2:$D$347,4,0)</f>
        <v>1</v>
      </c>
      <c r="H185" s="147">
        <f>VLOOKUP(A185,TM!$A$2:$D$347,4,0)</f>
        <v>0.89549999999999996</v>
      </c>
      <c r="I185" s="147">
        <f>VLOOKUP(A185,IRPi!$A$5:$G$350,7,0)</f>
        <v>1</v>
      </c>
      <c r="J185" s="147">
        <f>VLOOKUP(A185,'R E I'!$A$3:$H$348,8,0)</f>
        <v>1</v>
      </c>
      <c r="K185" s="147">
        <f t="shared" si="13"/>
        <v>0.72364157541526763</v>
      </c>
      <c r="L185" s="92">
        <f t="shared" si="17"/>
        <v>21</v>
      </c>
      <c r="M185" s="97">
        <f t="shared" si="14"/>
        <v>48</v>
      </c>
      <c r="N185" s="147">
        <f t="shared" si="15"/>
        <v>0.72364157541526763</v>
      </c>
      <c r="O185" s="146">
        <f t="shared" si="16"/>
        <v>2.0838479915352977E-2</v>
      </c>
      <c r="P185" s="97">
        <v>88222273</v>
      </c>
    </row>
    <row r="186" spans="1:16" x14ac:dyDescent="0.3">
      <c r="A186" s="106">
        <v>11301</v>
      </c>
      <c r="B186" s="49">
        <v>4</v>
      </c>
      <c r="C186" s="34" t="s">
        <v>219</v>
      </c>
      <c r="D186" s="49">
        <f>VLOOKUP(A186,Previsional!$A$2:$G$347,7,0)</f>
        <v>1</v>
      </c>
      <c r="E186" s="147">
        <f>VLOOKUP(A186,Patentes!$A$5:$F$350,6,0)</f>
        <v>1</v>
      </c>
      <c r="F186" s="147">
        <f>VLOOKUP(A186,'I G'!$A$5:$F$350,6,0)</f>
        <v>3.682122634694418E-2</v>
      </c>
      <c r="G186" s="147">
        <f>VLOOKUP(A186,CGR!$A$2:$D$347,4,0)</f>
        <v>1</v>
      </c>
      <c r="H186" s="147">
        <f>VLOOKUP(A186,TM!$A$2:$D$347,4,0)</f>
        <v>0.75680000000000003</v>
      </c>
      <c r="I186" s="147">
        <f>VLOOKUP(A186,IRPi!$A$5:$G$350,7,0)</f>
        <v>1</v>
      </c>
      <c r="J186" s="147">
        <f>VLOOKUP(A186,'R E I'!$A$3:$H$348,8,0)</f>
        <v>1</v>
      </c>
      <c r="K186" s="147">
        <f t="shared" si="13"/>
        <v>0.72272530658673606</v>
      </c>
      <c r="L186" s="92">
        <f t="shared" si="17"/>
        <v>22</v>
      </c>
      <c r="M186" s="97">
        <f t="shared" si="14"/>
        <v>48</v>
      </c>
      <c r="N186" s="147">
        <f t="shared" si="15"/>
        <v>0.72272530658673606</v>
      </c>
      <c r="O186" s="146">
        <f t="shared" si="16"/>
        <v>2.0812094408730501E-2</v>
      </c>
      <c r="P186" s="97">
        <v>88110567</v>
      </c>
    </row>
    <row r="187" spans="1:16" x14ac:dyDescent="0.3">
      <c r="A187" s="106">
        <v>13603</v>
      </c>
      <c r="B187" s="49">
        <v>4</v>
      </c>
      <c r="C187" s="34" t="s">
        <v>223</v>
      </c>
      <c r="D187" s="49">
        <f>VLOOKUP(A187,Previsional!$A$2:$G$347,7,0)</f>
        <v>1</v>
      </c>
      <c r="E187" s="147">
        <f>VLOOKUP(A187,Patentes!$A$5:$F$350,6,0)</f>
        <v>0.90149094781682637</v>
      </c>
      <c r="F187" s="147">
        <f>VLOOKUP(A187,'I G'!$A$5:$F$350,6,0)</f>
        <v>0.11122047582652794</v>
      </c>
      <c r="G187" s="147">
        <f>VLOOKUP(A187,CGR!$A$2:$D$347,4,0)</f>
        <v>1</v>
      </c>
      <c r="H187" s="147">
        <f>VLOOKUP(A187,TM!$A$2:$D$347,4,0)</f>
        <v>0.86030000000000006</v>
      </c>
      <c r="I187" s="147">
        <f>VLOOKUP(A187,IRPi!$A$5:$G$350,7,0)</f>
        <v>1</v>
      </c>
      <c r="J187" s="147">
        <f>VLOOKUP(A187,'R E I'!$A$3:$H$348,8,0)</f>
        <v>1</v>
      </c>
      <c r="K187" s="147">
        <f t="shared" si="13"/>
        <v>0.72237195069252125</v>
      </c>
      <c r="L187" s="92">
        <f t="shared" si="17"/>
        <v>23</v>
      </c>
      <c r="M187" s="97">
        <f t="shared" si="14"/>
        <v>48</v>
      </c>
      <c r="N187" s="147">
        <f t="shared" si="15"/>
        <v>0.72237195069252125</v>
      </c>
      <c r="O187" s="146">
        <f t="shared" si="16"/>
        <v>2.0801918929660847E-2</v>
      </c>
      <c r="P187" s="97">
        <v>88067488</v>
      </c>
    </row>
    <row r="188" spans="1:16" x14ac:dyDescent="0.3">
      <c r="A188" s="106">
        <v>11402</v>
      </c>
      <c r="B188" s="49">
        <v>4</v>
      </c>
      <c r="C188" s="34" t="s">
        <v>170</v>
      </c>
      <c r="D188" s="49">
        <f>VLOOKUP(A188,Previsional!$A$2:$G$347,7,0)</f>
        <v>1</v>
      </c>
      <c r="E188" s="147">
        <f>VLOOKUP(A188,Patentes!$A$5:$F$350,6,0)</f>
        <v>0.93617021276595747</v>
      </c>
      <c r="F188" s="147">
        <f>VLOOKUP(A188,'I G'!$A$5:$F$350,6,0)</f>
        <v>4.6527892704976877E-2</v>
      </c>
      <c r="G188" s="147">
        <f>VLOOKUP(A188,CGR!$A$2:$D$347,4,0)</f>
        <v>1</v>
      </c>
      <c r="H188" s="147">
        <f>VLOOKUP(A188,TM!$A$2:$D$347,4,0)</f>
        <v>0.87829999999999997</v>
      </c>
      <c r="I188" s="147">
        <f>VLOOKUP(A188,IRPi!$A$5:$G$350,7,0)</f>
        <v>1</v>
      </c>
      <c r="J188" s="147">
        <f>VLOOKUP(A188,'R E I'!$A$3:$H$348,8,0)</f>
        <v>1</v>
      </c>
      <c r="K188" s="147">
        <f t="shared" si="13"/>
        <v>0.72103654764432934</v>
      </c>
      <c r="L188" s="92">
        <f t="shared" si="17"/>
        <v>24</v>
      </c>
      <c r="M188" s="97">
        <f t="shared" si="14"/>
        <v>48</v>
      </c>
      <c r="N188" s="147">
        <f t="shared" si="15"/>
        <v>0.72103654764432934</v>
      </c>
      <c r="O188" s="146">
        <f t="shared" si="16"/>
        <v>2.0763463746122399E-2</v>
      </c>
      <c r="P188" s="97">
        <v>87904683</v>
      </c>
    </row>
    <row r="189" spans="1:16" x14ac:dyDescent="0.3">
      <c r="A189" s="106">
        <v>6104</v>
      </c>
      <c r="B189" s="49">
        <v>4</v>
      </c>
      <c r="C189" s="34" t="s">
        <v>193</v>
      </c>
      <c r="D189" s="49">
        <f>VLOOKUP(A189,Previsional!$A$2:$G$347,7,0)</f>
        <v>1</v>
      </c>
      <c r="E189" s="147">
        <f>VLOOKUP(A189,Patentes!$A$5:$F$350,6,0)</f>
        <v>0.89522821576763489</v>
      </c>
      <c r="F189" s="147">
        <f>VLOOKUP(A189,'I G'!$A$5:$F$350,6,0)</f>
        <v>8.2371671498704183E-2</v>
      </c>
      <c r="G189" s="147">
        <f>VLOOKUP(A189,CGR!$A$2:$D$347,4,0)</f>
        <v>1</v>
      </c>
      <c r="H189" s="147">
        <f>VLOOKUP(A189,TM!$A$2:$D$347,4,0)</f>
        <v>0.9043000000000001</v>
      </c>
      <c r="I189" s="147">
        <f>VLOOKUP(A189,IRPi!$A$5:$G$350,7,0)</f>
        <v>1</v>
      </c>
      <c r="J189" s="147">
        <f>VLOOKUP(A189,'R E I'!$A$3:$H$348,8,0)</f>
        <v>1</v>
      </c>
      <c r="K189" s="147">
        <f t="shared" si="13"/>
        <v>0.71956779339334831</v>
      </c>
      <c r="L189" s="92">
        <f t="shared" si="17"/>
        <v>25</v>
      </c>
      <c r="M189" s="97">
        <f t="shared" si="14"/>
        <v>48</v>
      </c>
      <c r="N189" s="147">
        <f t="shared" si="15"/>
        <v>0.71956779339334831</v>
      </c>
      <c r="O189" s="146">
        <f t="shared" si="16"/>
        <v>2.0721168489742064E-2</v>
      </c>
      <c r="P189" s="97">
        <v>87725621</v>
      </c>
    </row>
    <row r="190" spans="1:16" x14ac:dyDescent="0.3">
      <c r="A190" s="106">
        <v>5304</v>
      </c>
      <c r="B190" s="49">
        <v>4</v>
      </c>
      <c r="C190" s="34" t="s">
        <v>230</v>
      </c>
      <c r="D190" s="49">
        <f>VLOOKUP(A190,Previsional!$A$2:$G$347,7,0)</f>
        <v>1</v>
      </c>
      <c r="E190" s="147">
        <f>VLOOKUP(A190,Patentes!$A$5:$F$350,6,0)</f>
        <v>0.91240875912408759</v>
      </c>
      <c r="F190" s="147">
        <f>VLOOKUP(A190,'I G'!$A$5:$F$350,6,0)</f>
        <v>0.1085676394226292</v>
      </c>
      <c r="G190" s="147">
        <f>VLOOKUP(A190,CGR!$A$2:$D$347,4,0)</f>
        <v>1</v>
      </c>
      <c r="H190" s="147">
        <f>VLOOKUP(A190,TM!$A$2:$D$347,4,0)</f>
        <v>0.81629999999999991</v>
      </c>
      <c r="I190" s="147">
        <f>VLOOKUP(A190,IRPi!$A$5:$G$350,7,0)</f>
        <v>1</v>
      </c>
      <c r="J190" s="147">
        <f>VLOOKUP(A190,'R E I'!$A$3:$H$348,8,0)</f>
        <v>1</v>
      </c>
      <c r="K190" s="147">
        <f t="shared" si="13"/>
        <v>0.718929975549088</v>
      </c>
      <c r="L190" s="92">
        <f t="shared" si="17"/>
        <v>26</v>
      </c>
      <c r="M190" s="97">
        <f t="shared" si="14"/>
        <v>48</v>
      </c>
      <c r="N190" s="147">
        <f t="shared" si="15"/>
        <v>0.718929975549088</v>
      </c>
      <c r="O190" s="146">
        <f t="shared" si="16"/>
        <v>2.0702801448946147E-2</v>
      </c>
      <c r="P190" s="97">
        <v>87647862</v>
      </c>
    </row>
    <row r="191" spans="1:16" x14ac:dyDescent="0.3">
      <c r="A191" s="106">
        <v>3103</v>
      </c>
      <c r="B191" s="49">
        <v>4</v>
      </c>
      <c r="C191" s="34" t="s">
        <v>165</v>
      </c>
      <c r="D191" s="49">
        <f>VLOOKUP(A191,Previsional!$A$2:$G$347,7,0)</f>
        <v>1</v>
      </c>
      <c r="E191" s="147">
        <f>VLOOKUP(A191,Patentes!$A$5:$F$350,6,0)</f>
        <v>0.86796536796536794</v>
      </c>
      <c r="F191" s="147">
        <f>VLOOKUP(A191,'I G'!$A$5:$F$350,6,0)</f>
        <v>0.20294541293914062</v>
      </c>
      <c r="G191" s="147">
        <f>VLOOKUP(A191,CGR!$A$2:$D$347,4,0)</f>
        <v>1</v>
      </c>
      <c r="H191" s="147">
        <f>VLOOKUP(A191,TM!$A$2:$D$347,4,0)</f>
        <v>0.76090000000000002</v>
      </c>
      <c r="I191" s="147">
        <f>VLOOKUP(A191,IRPi!$A$5:$G$350,7,0)</f>
        <v>1</v>
      </c>
      <c r="J191" s="147">
        <f>VLOOKUP(A191,'R E I'!$A$3:$H$348,8,0)</f>
        <v>1</v>
      </c>
      <c r="K191" s="147">
        <f t="shared" si="13"/>
        <v>0.71865923202266402</v>
      </c>
      <c r="L191" s="92">
        <f t="shared" si="17"/>
        <v>27</v>
      </c>
      <c r="M191" s="97">
        <f t="shared" si="14"/>
        <v>48</v>
      </c>
      <c r="N191" s="147">
        <f t="shared" si="15"/>
        <v>0.71865923202266402</v>
      </c>
      <c r="O191" s="146">
        <f t="shared" si="16"/>
        <v>2.0695004932370441E-2</v>
      </c>
      <c r="P191" s="97">
        <v>87614854</v>
      </c>
    </row>
    <row r="192" spans="1:16" x14ac:dyDescent="0.3">
      <c r="A192" s="106">
        <v>5102</v>
      </c>
      <c r="B192" s="49">
        <v>4</v>
      </c>
      <c r="C192" s="34" t="s">
        <v>150</v>
      </c>
      <c r="D192" s="49">
        <f>VLOOKUP(A192,Previsional!$A$2:$G$347,7,0)</f>
        <v>1</v>
      </c>
      <c r="E192" s="147">
        <f>VLOOKUP(A192,Patentes!$A$5:$F$350,6,0)</f>
        <v>0.76216426625145972</v>
      </c>
      <c r="F192" s="147">
        <f>VLOOKUP(A192,'I G'!$A$5:$F$350,6,0)</f>
        <v>0.3098655157830118</v>
      </c>
      <c r="G192" s="147">
        <f>VLOOKUP(A192,CGR!$A$2:$D$347,4,0)</f>
        <v>1</v>
      </c>
      <c r="H192" s="147">
        <f>VLOOKUP(A192,TM!$A$2:$D$347,4,0)</f>
        <v>0.82409999999999994</v>
      </c>
      <c r="I192" s="147">
        <f>VLOOKUP(A192,IRPi!$A$5:$G$350,7,0)</f>
        <v>1</v>
      </c>
      <c r="J192" s="147">
        <f>VLOOKUP(A192,'R E I'!$A$3:$H$348,8,0)</f>
        <v>1</v>
      </c>
      <c r="K192" s="147">
        <f t="shared" si="13"/>
        <v>0.71783887213376396</v>
      </c>
      <c r="L192" s="92">
        <f t="shared" si="17"/>
        <v>28</v>
      </c>
      <c r="M192" s="97">
        <f t="shared" si="14"/>
        <v>48</v>
      </c>
      <c r="N192" s="147">
        <f t="shared" si="15"/>
        <v>0.71783887213376396</v>
      </c>
      <c r="O192" s="146">
        <f t="shared" si="16"/>
        <v>2.0671381285458784E-2</v>
      </c>
      <c r="P192" s="97">
        <v>87514840</v>
      </c>
    </row>
    <row r="193" spans="1:16" x14ac:dyDescent="0.3">
      <c r="A193" s="106">
        <v>10106</v>
      </c>
      <c r="B193" s="49">
        <v>4</v>
      </c>
      <c r="C193" s="34" t="s">
        <v>160</v>
      </c>
      <c r="D193" s="49">
        <f>VLOOKUP(A193,Previsional!$A$2:$G$347,7,0)</f>
        <v>1</v>
      </c>
      <c r="E193" s="147">
        <f>VLOOKUP(A193,Patentes!$A$5:$F$350,6,0)</f>
        <v>0.94859813084112155</v>
      </c>
      <c r="F193" s="147">
        <f>VLOOKUP(A193,'I G'!$A$5:$F$350,6,0)</f>
        <v>7.9930728307853444E-2</v>
      </c>
      <c r="G193" s="147">
        <f>VLOOKUP(A193,CGR!$A$2:$D$347,4,0)</f>
        <v>1</v>
      </c>
      <c r="H193" s="147">
        <f>VLOOKUP(A193,TM!$A$2:$D$347,4,0)</f>
        <v>0.85219999999999996</v>
      </c>
      <c r="I193" s="147">
        <f>VLOOKUP(A193,IRPi!$A$5:$G$350,7,0)</f>
        <v>1</v>
      </c>
      <c r="J193" s="147">
        <f>VLOOKUP(A193,'R E I'!$A$3:$H$348,8,0)</f>
        <v>0.73809999999999998</v>
      </c>
      <c r="K193" s="147">
        <f t="shared" si="13"/>
        <v>0.71672702787135589</v>
      </c>
      <c r="L193" s="92">
        <f t="shared" si="17"/>
        <v>29</v>
      </c>
      <c r="M193" s="97">
        <f t="shared" si="14"/>
        <v>48</v>
      </c>
      <c r="N193" s="147">
        <f t="shared" si="15"/>
        <v>0.71672702787135589</v>
      </c>
      <c r="O193" s="146">
        <f t="shared" si="16"/>
        <v>2.0639363854290743E-2</v>
      </c>
      <c r="P193" s="97">
        <v>87379291</v>
      </c>
    </row>
    <row r="194" spans="1:16" x14ac:dyDescent="0.3">
      <c r="A194" s="106">
        <v>5703</v>
      </c>
      <c r="B194" s="49">
        <v>4</v>
      </c>
      <c r="C194" s="34" t="s">
        <v>167</v>
      </c>
      <c r="D194" s="49">
        <f>VLOOKUP(A194,Previsional!$A$2:$G$347,7,0)</f>
        <v>1</v>
      </c>
      <c r="E194" s="147">
        <f>VLOOKUP(A194,Patentes!$A$5:$F$350,6,0)</f>
        <v>0.90488110137672095</v>
      </c>
      <c r="F194" s="147">
        <f>VLOOKUP(A194,'I G'!$A$5:$F$350,6,0)</f>
        <v>0.10274932392692601</v>
      </c>
      <c r="G194" s="147">
        <f>VLOOKUP(A194,CGR!$A$2:$D$347,4,0)</f>
        <v>1</v>
      </c>
      <c r="H194" s="147">
        <f>VLOOKUP(A194,TM!$A$2:$D$347,4,0)</f>
        <v>0.82530000000000003</v>
      </c>
      <c r="I194" s="147">
        <f>VLOOKUP(A194,IRPi!$A$5:$G$350,7,0)</f>
        <v>1</v>
      </c>
      <c r="J194" s="147">
        <f>VLOOKUP(A194,'R E I'!$A$3:$H$348,8,0)</f>
        <v>1</v>
      </c>
      <c r="K194" s="147">
        <f t="shared" si="13"/>
        <v>0.7161907164635839</v>
      </c>
      <c r="L194" s="92">
        <f t="shared" si="17"/>
        <v>30</v>
      </c>
      <c r="M194" s="97">
        <f t="shared" si="14"/>
        <v>48</v>
      </c>
      <c r="N194" s="147">
        <f t="shared" si="15"/>
        <v>0.7161907164635839</v>
      </c>
      <c r="O194" s="146">
        <f t="shared" si="16"/>
        <v>2.0623919862570367E-2</v>
      </c>
      <c r="P194" s="97">
        <v>87313907</v>
      </c>
    </row>
    <row r="195" spans="1:16" x14ac:dyDescent="0.3">
      <c r="A195" s="106">
        <v>6202</v>
      </c>
      <c r="B195" s="49">
        <v>4</v>
      </c>
      <c r="C195" s="34" t="s">
        <v>231</v>
      </c>
      <c r="D195" s="49">
        <f>VLOOKUP(A195,Previsional!$A$2:$G$347,7,0)</f>
        <v>1</v>
      </c>
      <c r="E195" s="147">
        <f>VLOOKUP(A195,Patentes!$A$5:$F$350,6,0)</f>
        <v>0.92458100558659218</v>
      </c>
      <c r="F195" s="147">
        <f>VLOOKUP(A195,'I G'!$A$5:$F$350,6,0)</f>
        <v>0.16325335061182725</v>
      </c>
      <c r="G195" s="147">
        <f>VLOOKUP(A195,CGR!$A$2:$D$347,4,0)</f>
        <v>1</v>
      </c>
      <c r="H195" s="147">
        <f>VLOOKUP(A195,TM!$A$2:$D$347,4,0)</f>
        <v>0.67669999999999997</v>
      </c>
      <c r="I195" s="147">
        <f>VLOOKUP(A195,IRPi!$A$5:$G$350,7,0)</f>
        <v>1</v>
      </c>
      <c r="J195" s="147">
        <f>VLOOKUP(A195,'R E I'!$A$3:$H$348,8,0)</f>
        <v>1</v>
      </c>
      <c r="K195" s="147">
        <f t="shared" si="13"/>
        <v>0.71592168960826408</v>
      </c>
      <c r="L195" s="92">
        <f t="shared" si="17"/>
        <v>31</v>
      </c>
      <c r="M195" s="97">
        <f t="shared" si="14"/>
        <v>48</v>
      </c>
      <c r="N195" s="147">
        <f t="shared" si="15"/>
        <v>0.71592168960826408</v>
      </c>
      <c r="O195" s="146">
        <f t="shared" si="16"/>
        <v>2.0616172780435052E-2</v>
      </c>
      <c r="P195" s="97">
        <v>87281108</v>
      </c>
    </row>
    <row r="196" spans="1:16" x14ac:dyDescent="0.3">
      <c r="A196" s="106">
        <v>1401</v>
      </c>
      <c r="B196" s="49">
        <v>4</v>
      </c>
      <c r="C196" s="34" t="s">
        <v>217</v>
      </c>
      <c r="D196" s="49">
        <f>VLOOKUP(A196,Previsional!$A$2:$G$347,7,0)</f>
        <v>1</v>
      </c>
      <c r="E196" s="147">
        <f>VLOOKUP(A196,Patentes!$A$5:$F$350,6,0)</f>
        <v>0.8214285714285714</v>
      </c>
      <c r="F196" s="147">
        <f>VLOOKUP(A196,'I G'!$A$5:$F$350,6,0)</f>
        <v>0.14823613216049167</v>
      </c>
      <c r="G196" s="147">
        <f>VLOOKUP(A196,CGR!$A$2:$D$347,4,0)</f>
        <v>1</v>
      </c>
      <c r="H196" s="147">
        <f>VLOOKUP(A196,TM!$A$2:$D$347,4,0)</f>
        <v>0.95030000000000003</v>
      </c>
      <c r="I196" s="147">
        <f>VLOOKUP(A196,IRPi!$A$5:$G$350,7,0)</f>
        <v>1</v>
      </c>
      <c r="J196" s="147">
        <f>VLOOKUP(A196,'R E I'!$A$3:$H$348,8,0)</f>
        <v>0.96427499999999999</v>
      </c>
      <c r="K196" s="147">
        <f t="shared" si="13"/>
        <v>0.71531778304012295</v>
      </c>
      <c r="L196" s="92">
        <f t="shared" si="17"/>
        <v>32</v>
      </c>
      <c r="M196" s="97">
        <f t="shared" si="14"/>
        <v>48</v>
      </c>
      <c r="N196" s="147">
        <f t="shared" si="15"/>
        <v>0.71531778304012295</v>
      </c>
      <c r="O196" s="146">
        <f t="shared" si="16"/>
        <v>2.0598782272041809E-2</v>
      </c>
      <c r="P196" s="97">
        <v>87207484</v>
      </c>
    </row>
    <row r="197" spans="1:16" x14ac:dyDescent="0.3">
      <c r="A197" s="106">
        <v>13503</v>
      </c>
      <c r="B197" s="49">
        <v>4</v>
      </c>
      <c r="C197" s="34" t="s">
        <v>155</v>
      </c>
      <c r="D197" s="49">
        <f>VLOOKUP(A197,Previsional!$A$2:$G$347,7,0)</f>
        <v>1</v>
      </c>
      <c r="E197" s="147">
        <f>VLOOKUP(A197,Patentes!$A$5:$F$350,6,0)</f>
        <v>0.78662543486664094</v>
      </c>
      <c r="F197" s="147">
        <f>VLOOKUP(A197,'I G'!$A$5:$F$350,6,0)</f>
        <v>0.20752548577603766</v>
      </c>
      <c r="G197" s="147">
        <f>VLOOKUP(A197,CGR!$A$2:$D$347,4,0)</f>
        <v>1</v>
      </c>
      <c r="H197" s="147">
        <f>VLOOKUP(A197,TM!$A$2:$D$347,4,0)</f>
        <v>0.91590000000000005</v>
      </c>
      <c r="I197" s="147">
        <f>VLOOKUP(A197,IRPi!$A$5:$G$350,7,0)</f>
        <v>1</v>
      </c>
      <c r="J197" s="147">
        <f>VLOOKUP(A197,'R E I'!$A$3:$H$348,8,0)</f>
        <v>1</v>
      </c>
      <c r="K197" s="147">
        <f t="shared" si="13"/>
        <v>0.71458527364733382</v>
      </c>
      <c r="L197" s="92">
        <f t="shared" ref="L197:L228" si="18">_xlfn.RANK.EQ(K197,$K$165:$K$260,0)</f>
        <v>33</v>
      </c>
      <c r="M197" s="97">
        <f t="shared" si="14"/>
        <v>48</v>
      </c>
      <c r="N197" s="147">
        <f t="shared" si="15"/>
        <v>0.71458527364733382</v>
      </c>
      <c r="O197" s="146">
        <f t="shared" si="16"/>
        <v>2.0577688428365559E-2</v>
      </c>
      <c r="P197" s="97">
        <v>87118180</v>
      </c>
    </row>
    <row r="198" spans="1:16" x14ac:dyDescent="0.3">
      <c r="A198" s="106">
        <v>4106</v>
      </c>
      <c r="B198" s="49">
        <v>4</v>
      </c>
      <c r="C198" s="106" t="s">
        <v>227</v>
      </c>
      <c r="D198" s="49">
        <f>VLOOKUP(A198,Previsional!$A$2:$G$347,7,0)</f>
        <v>1</v>
      </c>
      <c r="E198" s="147">
        <f>VLOOKUP(A198,Patentes!$A$5:$F$350,6,0)</f>
        <v>0.92772384034519961</v>
      </c>
      <c r="F198" s="147">
        <f>VLOOKUP(A198,'I G'!$A$5:$F$350,6,0)</f>
        <v>0.11976313092501799</v>
      </c>
      <c r="G198" s="147">
        <f>VLOOKUP(A198,CGR!$A$2:$D$347,4,0)</f>
        <v>1</v>
      </c>
      <c r="H198" s="147">
        <f>VLOOKUP(A198,TM!$A$2:$D$347,4,0)</f>
        <v>0.72010000000000007</v>
      </c>
      <c r="I198" s="147">
        <f>VLOOKUP(A198,IRPi!$A$5:$G$350,7,0)</f>
        <v>1</v>
      </c>
      <c r="J198" s="147">
        <f>VLOOKUP(A198,'R E I'!$A$3:$H$348,8,0)</f>
        <v>1</v>
      </c>
      <c r="K198" s="147">
        <f t="shared" si="13"/>
        <v>0.71265912685207444</v>
      </c>
      <c r="L198" s="92">
        <f t="shared" si="18"/>
        <v>34</v>
      </c>
      <c r="M198" s="97">
        <f t="shared" si="14"/>
        <v>48</v>
      </c>
      <c r="N198" s="147">
        <f t="shared" si="15"/>
        <v>0.71265912685207444</v>
      </c>
      <c r="O198" s="146">
        <f t="shared" si="16"/>
        <v>2.0522221782071779E-2</v>
      </c>
      <c r="P198" s="97">
        <v>86883355</v>
      </c>
    </row>
    <row r="199" spans="1:16" x14ac:dyDescent="0.3">
      <c r="A199" s="106">
        <v>3202</v>
      </c>
      <c r="B199" s="49">
        <v>4</v>
      </c>
      <c r="C199" s="34" t="s">
        <v>178</v>
      </c>
      <c r="D199" s="49">
        <f>VLOOKUP(A199,Previsional!$A$2:$G$347,7,0)</f>
        <v>1</v>
      </c>
      <c r="E199" s="147">
        <f>VLOOKUP(A199,Patentes!$A$5:$F$350,6,0)</f>
        <v>0.85738255033557043</v>
      </c>
      <c r="F199" s="147">
        <f>VLOOKUP(A199,'I G'!$A$5:$F$350,6,0)</f>
        <v>0.10079473048903025</v>
      </c>
      <c r="G199" s="147">
        <f>VLOOKUP(A199,CGR!$A$2:$D$347,4,0)</f>
        <v>1</v>
      </c>
      <c r="H199" s="147">
        <f>VLOOKUP(A199,TM!$A$2:$D$347,4,0)</f>
        <v>0.91949999999999998</v>
      </c>
      <c r="I199" s="147">
        <f>VLOOKUP(A199,IRPi!$A$5:$G$350,7,0)</f>
        <v>1</v>
      </c>
      <c r="J199" s="147">
        <f>VLOOKUP(A199,'R E I'!$A$3:$H$348,8,0)</f>
        <v>0.98809999999999998</v>
      </c>
      <c r="K199" s="147">
        <f t="shared" si="13"/>
        <v>0.71261257523970722</v>
      </c>
      <c r="L199" s="92">
        <f t="shared" si="18"/>
        <v>35</v>
      </c>
      <c r="M199" s="97">
        <f t="shared" si="14"/>
        <v>48</v>
      </c>
      <c r="N199" s="147">
        <f t="shared" si="15"/>
        <v>0.71261257523970722</v>
      </c>
      <c r="O199" s="146">
        <f t="shared" si="16"/>
        <v>2.0520881249863156E-2</v>
      </c>
      <c r="P199" s="97">
        <v>86877680</v>
      </c>
    </row>
    <row r="200" spans="1:16" x14ac:dyDescent="0.3">
      <c r="A200" s="106">
        <v>10305</v>
      </c>
      <c r="B200" s="49">
        <v>4</v>
      </c>
      <c r="C200" s="34" t="s">
        <v>200</v>
      </c>
      <c r="D200" s="49">
        <f>VLOOKUP(A200,Previsional!$A$2:$G$347,7,0)</f>
        <v>1</v>
      </c>
      <c r="E200" s="147">
        <f>VLOOKUP(A200,Patentes!$A$5:$F$350,6,0)</f>
        <v>0.891156462585034</v>
      </c>
      <c r="F200" s="147">
        <f>VLOOKUP(A200,'I G'!$A$5:$F$350,6,0)</f>
        <v>8.619202141434E-2</v>
      </c>
      <c r="G200" s="147">
        <f>VLOOKUP(A200,CGR!$A$2:$D$347,4,0)</f>
        <v>1</v>
      </c>
      <c r="H200" s="147">
        <f>VLOOKUP(A200,TM!$A$2:$D$347,4,0)</f>
        <v>0.87519999999999998</v>
      </c>
      <c r="I200" s="147">
        <f>VLOOKUP(A200,IRPi!$A$5:$G$350,7,0)</f>
        <v>1</v>
      </c>
      <c r="J200" s="147">
        <f>VLOOKUP(A200,'R E I'!$A$3:$H$348,8,0)</f>
        <v>0.89957500000000001</v>
      </c>
      <c r="K200" s="147">
        <f t="shared" si="13"/>
        <v>0.7097115172583468</v>
      </c>
      <c r="L200" s="92">
        <f t="shared" si="18"/>
        <v>36</v>
      </c>
      <c r="M200" s="97">
        <f t="shared" si="14"/>
        <v>48</v>
      </c>
      <c r="N200" s="147">
        <f t="shared" si="15"/>
        <v>0.7097115172583468</v>
      </c>
      <c r="O200" s="146">
        <f t="shared" si="16"/>
        <v>2.0437340391333627E-2</v>
      </c>
      <c r="P200" s="97">
        <v>86523999</v>
      </c>
    </row>
    <row r="201" spans="1:16" x14ac:dyDescent="0.3">
      <c r="A201" s="106">
        <v>10402</v>
      </c>
      <c r="B201" s="49">
        <v>4</v>
      </c>
      <c r="C201" s="106" t="s">
        <v>197</v>
      </c>
      <c r="D201" s="49">
        <f>VLOOKUP(A201,Previsional!$A$2:$G$347,7,0)</f>
        <v>1</v>
      </c>
      <c r="E201" s="147">
        <f>VLOOKUP(A201,Patentes!$A$5:$F$350,6,0)</f>
        <v>0.99425287356321834</v>
      </c>
      <c r="F201" s="147">
        <f>VLOOKUP(A201,'I G'!$A$5:$F$350,6,0)</f>
        <v>3.4153529098062227E-2</v>
      </c>
      <c r="G201" s="147">
        <f>VLOOKUP(A201,CGR!$A$2:$D$347,4,0)</f>
        <v>1</v>
      </c>
      <c r="H201" s="147">
        <f>VLOOKUP(A201,TM!$A$2:$D$347,4,0)</f>
        <v>0.68590000000000007</v>
      </c>
      <c r="I201" s="147">
        <f>VLOOKUP(A201,IRPi!$A$5:$G$350,7,0)</f>
        <v>1</v>
      </c>
      <c r="J201" s="147">
        <f>VLOOKUP(A201,'R E I'!$A$3:$H$348,8,0)</f>
        <v>1</v>
      </c>
      <c r="K201" s="147">
        <f t="shared" si="13"/>
        <v>0.70941188802164201</v>
      </c>
      <c r="L201" s="92">
        <f t="shared" si="18"/>
        <v>37</v>
      </c>
      <c r="M201" s="97">
        <f t="shared" si="14"/>
        <v>48</v>
      </c>
      <c r="N201" s="147">
        <f t="shared" si="15"/>
        <v>0.70941188802164201</v>
      </c>
      <c r="O201" s="146">
        <f t="shared" si="16"/>
        <v>2.0428712062001468E-2</v>
      </c>
      <c r="P201" s="97">
        <v>86487470</v>
      </c>
    </row>
    <row r="202" spans="1:16" x14ac:dyDescent="0.3">
      <c r="A202" s="106">
        <v>6103</v>
      </c>
      <c r="B202" s="49">
        <v>4</v>
      </c>
      <c r="C202" s="34" t="s">
        <v>174</v>
      </c>
      <c r="D202" s="49">
        <f>VLOOKUP(A202,Previsional!$A$2:$G$347,7,0)</f>
        <v>1</v>
      </c>
      <c r="E202" s="147">
        <f>VLOOKUP(A202,Patentes!$A$5:$F$350,6,0)</f>
        <v>0.86473429951690817</v>
      </c>
      <c r="F202" s="147">
        <f>VLOOKUP(A202,'I G'!$A$5:$F$350,6,0)</f>
        <v>7.8700298509199407E-2</v>
      </c>
      <c r="G202" s="147">
        <f>VLOOKUP(A202,CGR!$A$2:$D$347,4,0)</f>
        <v>1</v>
      </c>
      <c r="H202" s="147">
        <f>VLOOKUP(A202,TM!$A$2:$D$347,4,0)</f>
        <v>0.89290000000000003</v>
      </c>
      <c r="I202" s="147">
        <f>VLOOKUP(A202,IRPi!$A$5:$G$350,7,0)</f>
        <v>1</v>
      </c>
      <c r="J202" s="147">
        <f>VLOOKUP(A202,'R E I'!$A$3:$H$348,8,0)</f>
        <v>1</v>
      </c>
      <c r="K202" s="147">
        <f t="shared" si="13"/>
        <v>0.70626707945821776</v>
      </c>
      <c r="L202" s="92">
        <f t="shared" si="18"/>
        <v>38</v>
      </c>
      <c r="M202" s="97">
        <f t="shared" si="14"/>
        <v>48</v>
      </c>
      <c r="N202" s="147">
        <f t="shared" si="15"/>
        <v>0.70626707945821776</v>
      </c>
      <c r="O202" s="146">
        <f t="shared" si="16"/>
        <v>2.0338151994264978E-2</v>
      </c>
      <c r="P202" s="97">
        <v>86104073</v>
      </c>
    </row>
    <row r="203" spans="1:16" x14ac:dyDescent="0.3">
      <c r="A203" s="106">
        <v>6114</v>
      </c>
      <c r="B203" s="49">
        <v>4</v>
      </c>
      <c r="C203" s="34" t="s">
        <v>211</v>
      </c>
      <c r="D203" s="49">
        <f>VLOOKUP(A203,Previsional!$A$2:$G$347,7,0)</f>
        <v>1</v>
      </c>
      <c r="E203" s="147">
        <f>VLOOKUP(A203,Patentes!$A$5:$F$350,6,0)</f>
        <v>0.8952145214521452</v>
      </c>
      <c r="F203" s="147">
        <f>VLOOKUP(A203,'I G'!$A$5:$F$350,6,0)</f>
        <v>8.0863138002326168E-2</v>
      </c>
      <c r="G203" s="147">
        <f>VLOOKUP(A203,CGR!$A$2:$D$347,4,0)</f>
        <v>1</v>
      </c>
      <c r="H203" s="147">
        <f>VLOOKUP(A203,TM!$A$2:$D$347,4,0)</f>
        <v>0.81079999999999997</v>
      </c>
      <c r="I203" s="147">
        <f>VLOOKUP(A203,IRPi!$A$5:$G$350,7,0)</f>
        <v>1</v>
      </c>
      <c r="J203" s="147">
        <f>VLOOKUP(A203,'R E I'!$A$3:$H$348,8,0)</f>
        <v>1</v>
      </c>
      <c r="K203" s="147">
        <f t="shared" si="13"/>
        <v>0.7051608670088324</v>
      </c>
      <c r="L203" s="92">
        <f t="shared" si="18"/>
        <v>39</v>
      </c>
      <c r="M203" s="97">
        <f t="shared" si="14"/>
        <v>48</v>
      </c>
      <c r="N203" s="147">
        <f t="shared" si="15"/>
        <v>0.7051608670088324</v>
      </c>
      <c r="O203" s="146">
        <f t="shared" si="16"/>
        <v>2.0306296740653543E-2</v>
      </c>
      <c r="P203" s="97">
        <v>85969210</v>
      </c>
    </row>
    <row r="204" spans="1:16" x14ac:dyDescent="0.3">
      <c r="A204" s="106">
        <v>10102</v>
      </c>
      <c r="B204" s="49">
        <v>4</v>
      </c>
      <c r="C204" s="34" t="s">
        <v>169</v>
      </c>
      <c r="D204" s="49">
        <f>VLOOKUP(A204,Previsional!$A$2:$G$347,7,0)</f>
        <v>1</v>
      </c>
      <c r="E204" s="147">
        <f>VLOOKUP(A204,Patentes!$A$5:$F$350,6,0)</f>
        <v>0.80516898608349896</v>
      </c>
      <c r="F204" s="147">
        <f>VLOOKUP(A204,'I G'!$A$5:$F$350,6,0)</f>
        <v>0.11803148783188153</v>
      </c>
      <c r="G204" s="147">
        <f>VLOOKUP(A204,CGR!$A$2:$D$347,4,0)</f>
        <v>1</v>
      </c>
      <c r="H204" s="147">
        <f>VLOOKUP(A204,TM!$A$2:$D$347,4,0)</f>
        <v>0.93409999999999993</v>
      </c>
      <c r="I204" s="147">
        <f>VLOOKUP(A204,IRPi!$A$5:$G$350,7,0)</f>
        <v>1</v>
      </c>
      <c r="J204" s="147">
        <f>VLOOKUP(A204,'R E I'!$A$3:$H$348,8,0)</f>
        <v>1</v>
      </c>
      <c r="K204" s="147">
        <f t="shared" si="13"/>
        <v>0.70143201708719505</v>
      </c>
      <c r="L204" s="92">
        <f t="shared" si="18"/>
        <v>40</v>
      </c>
      <c r="M204" s="97">
        <f t="shared" si="14"/>
        <v>48</v>
      </c>
      <c r="N204" s="147">
        <f t="shared" si="15"/>
        <v>0.70143201708719505</v>
      </c>
      <c r="O204" s="146">
        <f t="shared" si="16"/>
        <v>2.0198918216755419E-2</v>
      </c>
      <c r="P204" s="97">
        <v>85514610</v>
      </c>
    </row>
    <row r="205" spans="1:16" x14ac:dyDescent="0.3">
      <c r="A205" s="106">
        <v>12104</v>
      </c>
      <c r="B205" s="49">
        <v>4</v>
      </c>
      <c r="C205" s="106" t="s">
        <v>149</v>
      </c>
      <c r="D205" s="49">
        <f>VLOOKUP(A205,Previsional!$A$2:$G$347,7,0)</f>
        <v>1</v>
      </c>
      <c r="E205" s="147">
        <f>VLOOKUP(A205,Patentes!$A$5:$F$350,6,0)</f>
        <v>0.97727272727272729</v>
      </c>
      <c r="F205" s="147">
        <f>VLOOKUP(A205,'I G'!$A$5:$F$350,6,0)</f>
        <v>3.3649230578734604E-2</v>
      </c>
      <c r="G205" s="147">
        <f>VLOOKUP(A205,CGR!$A$2:$D$347,4,0)</f>
        <v>1</v>
      </c>
      <c r="H205" s="147">
        <f>VLOOKUP(A205,TM!$A$2:$D$347,4,0)</f>
        <v>0.6623</v>
      </c>
      <c r="I205" s="147">
        <f>VLOOKUP(A205,IRPi!$A$5:$G$350,7,0)</f>
        <v>1</v>
      </c>
      <c r="J205" s="147">
        <f>VLOOKUP(A205,'R E I'!$A$3:$H$348,8,0)</f>
        <v>1</v>
      </c>
      <c r="K205" s="147">
        <f t="shared" si="13"/>
        <v>0.69980276219013826</v>
      </c>
      <c r="L205" s="92">
        <f t="shared" si="18"/>
        <v>41</v>
      </c>
      <c r="M205" s="97">
        <f t="shared" si="14"/>
        <v>48</v>
      </c>
      <c r="N205" s="147">
        <f t="shared" si="15"/>
        <v>0.69980276219013826</v>
      </c>
      <c r="O205" s="146">
        <f t="shared" si="16"/>
        <v>2.0152001073513857E-2</v>
      </c>
      <c r="P205" s="97">
        <v>85315980</v>
      </c>
    </row>
    <row r="206" spans="1:16" x14ac:dyDescent="0.3">
      <c r="A206" s="106">
        <v>4203</v>
      </c>
      <c r="B206" s="49">
        <v>4</v>
      </c>
      <c r="C206" s="106" t="s">
        <v>168</v>
      </c>
      <c r="D206" s="49">
        <f>VLOOKUP(A206,Previsional!$A$2:$G$347,7,0)</f>
        <v>1</v>
      </c>
      <c r="E206" s="147">
        <f>VLOOKUP(A206,Patentes!$A$5:$F$350,6,0)</f>
        <v>0.83531885073580936</v>
      </c>
      <c r="F206" s="147">
        <f>VLOOKUP(A206,'I G'!$A$5:$F$350,6,0)</f>
        <v>0.11889890047128966</v>
      </c>
      <c r="G206" s="147">
        <f>VLOOKUP(A206,CGR!$A$2:$D$347,4,0)</f>
        <v>1</v>
      </c>
      <c r="H206" s="147">
        <f>VLOOKUP(A206,TM!$A$2:$D$347,4,0)</f>
        <v>0.84050000000000002</v>
      </c>
      <c r="I206" s="147">
        <f>VLOOKUP(A206,IRPi!$A$5:$G$350,7,0)</f>
        <v>1</v>
      </c>
      <c r="J206" s="147">
        <f>VLOOKUP(A206,'R E I'!$A$3:$H$348,8,0)</f>
        <v>1</v>
      </c>
      <c r="K206" s="147">
        <f t="shared" si="13"/>
        <v>0.69816132287535582</v>
      </c>
      <c r="L206" s="92">
        <f t="shared" si="18"/>
        <v>42</v>
      </c>
      <c r="M206" s="97">
        <f t="shared" si="14"/>
        <v>48</v>
      </c>
      <c r="N206" s="147">
        <f t="shared" si="15"/>
        <v>0.69816132287535582</v>
      </c>
      <c r="O206" s="146">
        <f t="shared" si="16"/>
        <v>2.010473305940931E-2</v>
      </c>
      <c r="P206" s="97">
        <v>85115865</v>
      </c>
    </row>
    <row r="207" spans="1:16" x14ac:dyDescent="0.3">
      <c r="A207" s="106">
        <v>7308</v>
      </c>
      <c r="B207" s="49">
        <v>4</v>
      </c>
      <c r="C207" s="106" t="s">
        <v>142</v>
      </c>
      <c r="D207" s="49">
        <f>VLOOKUP(A207,Previsional!$A$2:$G$347,7,0)</f>
        <v>1</v>
      </c>
      <c r="E207" s="147">
        <f>VLOOKUP(A207,Patentes!$A$5:$F$350,6,0)</f>
        <v>0.89330808080808077</v>
      </c>
      <c r="F207" s="147">
        <f>VLOOKUP(A207,'I G'!$A$5:$F$350,6,0)</f>
        <v>0.13524900031289472</v>
      </c>
      <c r="G207" s="147">
        <f>VLOOKUP(A207,CGR!$A$2:$D$347,4,0)</f>
        <v>1</v>
      </c>
      <c r="H207" s="147">
        <f>VLOOKUP(A207,TM!$A$2:$D$347,4,0)</f>
        <v>0.66200000000000003</v>
      </c>
      <c r="I207" s="147">
        <f>VLOOKUP(A207,IRPi!$A$5:$G$350,7,0)</f>
        <v>1</v>
      </c>
      <c r="J207" s="147">
        <f>VLOOKUP(A207,'R E I'!$A$3:$H$348,8,0)</f>
        <v>1</v>
      </c>
      <c r="K207" s="147">
        <f t="shared" si="13"/>
        <v>0.69577007836105209</v>
      </c>
      <c r="L207" s="92">
        <f t="shared" si="18"/>
        <v>43</v>
      </c>
      <c r="M207" s="97">
        <f t="shared" si="14"/>
        <v>48</v>
      </c>
      <c r="N207" s="147">
        <f t="shared" si="15"/>
        <v>0.69577007836105209</v>
      </c>
      <c r="O207" s="146">
        <f t="shared" si="16"/>
        <v>2.0035873139696403E-2</v>
      </c>
      <c r="P207" s="97">
        <v>84824338</v>
      </c>
    </row>
    <row r="208" spans="1:16" x14ac:dyDescent="0.3">
      <c r="A208" s="106">
        <v>6310</v>
      </c>
      <c r="B208" s="49">
        <v>4</v>
      </c>
      <c r="C208" s="34" t="s">
        <v>186</v>
      </c>
      <c r="D208" s="49">
        <f>VLOOKUP(A208,Previsional!$A$2:$G$347,7,0)</f>
        <v>1</v>
      </c>
      <c r="E208" s="147">
        <f>VLOOKUP(A208,Patentes!$A$5:$F$350,6,0)</f>
        <v>0.83458646616541354</v>
      </c>
      <c r="F208" s="147">
        <f>VLOOKUP(A208,'I G'!$A$5:$F$350,6,0)</f>
        <v>0.17519158608744695</v>
      </c>
      <c r="G208" s="147">
        <f>VLOOKUP(A208,CGR!$A$2:$D$347,4,0)</f>
        <v>1</v>
      </c>
      <c r="H208" s="147">
        <f>VLOOKUP(A208,TM!$A$2:$D$347,4,0)</f>
        <v>0.70519999999999994</v>
      </c>
      <c r="I208" s="147">
        <f>VLOOKUP(A208,IRPi!$A$5:$G$350,7,0)</f>
        <v>1</v>
      </c>
      <c r="J208" s="147">
        <f>VLOOKUP(A208,'R E I'!$A$3:$H$348,8,0)</f>
        <v>0.97712500000000002</v>
      </c>
      <c r="K208" s="147">
        <f t="shared" si="13"/>
        <v>0.69053940967975647</v>
      </c>
      <c r="L208" s="92">
        <f t="shared" si="18"/>
        <v>44</v>
      </c>
      <c r="M208" s="97">
        <f t="shared" si="14"/>
        <v>48</v>
      </c>
      <c r="N208" s="147">
        <f t="shared" si="15"/>
        <v>0.69053940967975647</v>
      </c>
      <c r="O208" s="146">
        <f t="shared" si="16"/>
        <v>1.9885247211112223E-2</v>
      </c>
      <c r="P208" s="97">
        <v>84186645</v>
      </c>
    </row>
    <row r="209" spans="1:16" x14ac:dyDescent="0.3">
      <c r="A209" s="106">
        <v>5105</v>
      </c>
      <c r="B209" s="49">
        <v>4</v>
      </c>
      <c r="C209" s="106" t="s">
        <v>145</v>
      </c>
      <c r="D209" s="49">
        <f>VLOOKUP(A209,Previsional!$A$2:$G$347,7,0)</f>
        <v>1</v>
      </c>
      <c r="E209" s="147">
        <f>VLOOKUP(A209,Patentes!$A$5:$F$350,6,0)</f>
        <v>0.83459051724137934</v>
      </c>
      <c r="F209" s="147">
        <f>VLOOKUP(A209,'I G'!$A$5:$F$350,6,0)</f>
        <v>0.16368177753284813</v>
      </c>
      <c r="G209" s="147">
        <f>VLOOKUP(A209,CGR!$A$2:$D$347,4,0)</f>
        <v>1</v>
      </c>
      <c r="H209" s="147">
        <f>VLOOKUP(A209,TM!$A$2:$D$347,4,0)</f>
        <v>0.71230000000000004</v>
      </c>
      <c r="I209" s="147">
        <f>VLOOKUP(A209,IRPi!$A$5:$G$350,7,0)</f>
        <v>1</v>
      </c>
      <c r="J209" s="147">
        <f>VLOOKUP(A209,'R E I'!$A$3:$H$348,8,0)</f>
        <v>1</v>
      </c>
      <c r="K209" s="147">
        <f t="shared" si="13"/>
        <v>0.68987212541769483</v>
      </c>
      <c r="L209" s="92">
        <f t="shared" si="18"/>
        <v>45</v>
      </c>
      <c r="M209" s="97">
        <f t="shared" si="14"/>
        <v>48</v>
      </c>
      <c r="N209" s="147">
        <f t="shared" si="15"/>
        <v>0.68987212541769483</v>
      </c>
      <c r="O209" s="146">
        <f t="shared" si="16"/>
        <v>1.9866031635107178E-2</v>
      </c>
      <c r="P209" s="97">
        <v>84105293</v>
      </c>
    </row>
    <row r="210" spans="1:16" x14ac:dyDescent="0.3">
      <c r="A210" s="106">
        <v>16206</v>
      </c>
      <c r="B210" s="49">
        <v>4</v>
      </c>
      <c r="C210" s="34" t="s">
        <v>190</v>
      </c>
      <c r="D210" s="49">
        <f>VLOOKUP(A210,Previsional!$A$2:$G$347,7,0)</f>
        <v>1</v>
      </c>
      <c r="E210" s="147">
        <f>VLOOKUP(A210,Patentes!$A$5:$F$350,6,0)</f>
        <v>0.75968992248062017</v>
      </c>
      <c r="F210" s="147">
        <f>VLOOKUP(A210,'I G'!$A$5:$F$350,6,0)</f>
        <v>0.12597016361886193</v>
      </c>
      <c r="G210" s="147">
        <f>VLOOKUP(A210,CGR!$A$2:$D$347,4,0)</f>
        <v>1</v>
      </c>
      <c r="H210" s="147">
        <f>VLOOKUP(A210,TM!$A$2:$D$347,4,0)</f>
        <v>0.94299999999999995</v>
      </c>
      <c r="I210" s="147">
        <f>VLOOKUP(A210,IRPi!$A$5:$G$350,7,0)</f>
        <v>1</v>
      </c>
      <c r="J210" s="147">
        <f>VLOOKUP(A210,'R E I'!$A$3:$H$348,8,0)</f>
        <v>1</v>
      </c>
      <c r="K210" s="147">
        <f t="shared" si="13"/>
        <v>0.68883401377293252</v>
      </c>
      <c r="L210" s="92">
        <f t="shared" si="18"/>
        <v>46</v>
      </c>
      <c r="M210" s="97">
        <f t="shared" si="14"/>
        <v>48</v>
      </c>
      <c r="N210" s="147">
        <f t="shared" si="15"/>
        <v>0.68883401377293252</v>
      </c>
      <c r="O210" s="146">
        <f t="shared" si="16"/>
        <v>1.9836137459047904E-2</v>
      </c>
      <c r="P210" s="97">
        <v>83978733</v>
      </c>
    </row>
    <row r="211" spans="1:16" x14ac:dyDescent="0.3">
      <c r="A211" s="106">
        <v>6111</v>
      </c>
      <c r="B211" s="49">
        <v>4</v>
      </c>
      <c r="C211" s="34" t="s">
        <v>171</v>
      </c>
      <c r="D211" s="49">
        <f>VLOOKUP(A211,Previsional!$A$2:$G$347,7,0)</f>
        <v>1</v>
      </c>
      <c r="E211" s="147">
        <f>VLOOKUP(A211,Patentes!$A$5:$F$350,6,0)</f>
        <v>0.73426573426573427</v>
      </c>
      <c r="F211" s="147">
        <f>VLOOKUP(A211,'I G'!$A$5:$F$350,6,0)</f>
        <v>0.17336327156232756</v>
      </c>
      <c r="G211" s="147">
        <f>VLOOKUP(A211,CGR!$A$2:$D$347,4,0)</f>
        <v>1</v>
      </c>
      <c r="H211" s="147">
        <f>VLOOKUP(A211,TM!$A$2:$D$347,4,0)</f>
        <v>0.91359999999999997</v>
      </c>
      <c r="I211" s="147">
        <f>VLOOKUP(A211,IRPi!$A$5:$G$350,7,0)</f>
        <v>1</v>
      </c>
      <c r="J211" s="147">
        <f>VLOOKUP(A211,'R E I'!$A$3:$H$348,8,0)</f>
        <v>1</v>
      </c>
      <c r="K211" s="147">
        <f t="shared" si="13"/>
        <v>0.687373824883589</v>
      </c>
      <c r="L211" s="92">
        <f t="shared" si="18"/>
        <v>47</v>
      </c>
      <c r="M211" s="97">
        <f t="shared" si="14"/>
        <v>48</v>
      </c>
      <c r="N211" s="147">
        <f t="shared" si="15"/>
        <v>0.687373824883589</v>
      </c>
      <c r="O211" s="146">
        <f t="shared" si="16"/>
        <v>1.9794088856705309E-2</v>
      </c>
      <c r="P211" s="97">
        <v>83800715</v>
      </c>
    </row>
    <row r="212" spans="1:16" x14ac:dyDescent="0.3">
      <c r="A212" s="106">
        <v>14107</v>
      </c>
      <c r="B212" s="82">
        <v>4</v>
      </c>
      <c r="C212" s="74" t="s">
        <v>198</v>
      </c>
      <c r="D212" s="49">
        <f>VLOOKUP(A212,Previsional!$A$2:$G$347,7,0)</f>
        <v>1</v>
      </c>
      <c r="E212" s="147">
        <f>VLOOKUP(A212,Patentes!$A$5:$F$350,6,0)</f>
        <v>0.84189723320158105</v>
      </c>
      <c r="F212" s="147">
        <f>VLOOKUP(A212,'I G'!$A$5:$F$350,6,0)</f>
        <v>7.3299618303560951E-2</v>
      </c>
      <c r="G212" s="147">
        <f>VLOOKUP(A212,CGR!$A$2:$D$347,4,0)</f>
        <v>1</v>
      </c>
      <c r="H212" s="147">
        <f>VLOOKUP(A212,TM!$A$2:$D$347,4,0)</f>
        <v>0.81879999999999997</v>
      </c>
      <c r="I212" s="147">
        <f>VLOOKUP(A212,IRPi!$A$5:$G$350,7,0)</f>
        <v>1</v>
      </c>
      <c r="J212" s="147">
        <f>VLOOKUP(A212,'R E I'!$A$3:$H$348,8,0)</f>
        <v>1</v>
      </c>
      <c r="K212" s="147">
        <f t="shared" si="13"/>
        <v>0.68580893619644367</v>
      </c>
      <c r="L212" s="92">
        <f t="shared" si="18"/>
        <v>48</v>
      </c>
      <c r="M212" s="97">
        <f t="shared" si="14"/>
        <v>48</v>
      </c>
      <c r="N212" s="147">
        <f t="shared" si="15"/>
        <v>0.68580893619644367</v>
      </c>
      <c r="O212" s="146">
        <f t="shared" si="16"/>
        <v>1.974902524706109E-2</v>
      </c>
      <c r="P212" s="97">
        <v>83609932</v>
      </c>
    </row>
    <row r="213" spans="1:16" x14ac:dyDescent="0.3">
      <c r="A213" s="106">
        <v>6306</v>
      </c>
      <c r="B213" s="49">
        <v>4</v>
      </c>
      <c r="C213" s="34" t="s">
        <v>179</v>
      </c>
      <c r="D213" s="49">
        <f>VLOOKUP(A213,Previsional!$A$2:$G$347,7,0)</f>
        <v>1</v>
      </c>
      <c r="E213" s="147">
        <f>VLOOKUP(A213,Patentes!$A$5:$F$350,6,0)</f>
        <v>0.89301310043668125</v>
      </c>
      <c r="F213" s="147">
        <f>VLOOKUP(A213,'I G'!$A$5:$F$350,6,0)</f>
        <v>0.13177779473574397</v>
      </c>
      <c r="G213" s="147">
        <f>VLOOKUP(A213,CGR!$A$2:$D$347,4,0)</f>
        <v>0.7857142857142857</v>
      </c>
      <c r="H213" s="147">
        <f>VLOOKUP(A213,TM!$A$2:$D$347,4,0)</f>
        <v>0.80540000000000012</v>
      </c>
      <c r="I213" s="147">
        <f>VLOOKUP(A213,IRPi!$A$5:$G$350,7,0)</f>
        <v>1</v>
      </c>
      <c r="J213" s="147">
        <f>VLOOKUP(A213,'R E I'!$A$3:$H$348,8,0)</f>
        <v>1</v>
      </c>
      <c r="K213" s="147">
        <f t="shared" si="13"/>
        <v>0.68416617669391733</v>
      </c>
      <c r="L213" s="92">
        <f t="shared" si="18"/>
        <v>49</v>
      </c>
      <c r="M213" s="97">
        <f t="shared" si="14"/>
        <v>48</v>
      </c>
      <c r="N213" s="147">
        <f t="shared" si="15"/>
        <v>0</v>
      </c>
      <c r="O213" s="146">
        <f t="shared" si="16"/>
        <v>0</v>
      </c>
      <c r="P213" s="97">
        <v>0</v>
      </c>
    </row>
    <row r="214" spans="1:16" x14ac:dyDescent="0.3">
      <c r="A214" s="106">
        <v>11201</v>
      </c>
      <c r="B214" s="49">
        <v>4</v>
      </c>
      <c r="C214" s="34" t="s">
        <v>350</v>
      </c>
      <c r="D214" s="49">
        <f>VLOOKUP(A214,Previsional!$A$2:$G$347,7,0)</f>
        <v>1</v>
      </c>
      <c r="E214" s="147">
        <f>VLOOKUP(A214,Patentes!$A$5:$F$350,6,0)</f>
        <v>0.81818181818181823</v>
      </c>
      <c r="F214" s="147">
        <f>VLOOKUP(A214,'I G'!$A$5:$F$350,6,0)</f>
        <v>6.8969786117265508E-2</v>
      </c>
      <c r="G214" s="147">
        <f>VLOOKUP(A214,CGR!$A$2:$D$347,4,0)</f>
        <v>1</v>
      </c>
      <c r="H214" s="147">
        <f>VLOOKUP(A214,TM!$A$2:$D$347,4,0)</f>
        <v>0.86299999999999999</v>
      </c>
      <c r="I214" s="147">
        <f>VLOOKUP(A214,IRPi!$A$5:$G$350,7,0)</f>
        <v>1</v>
      </c>
      <c r="J214" s="147">
        <f>VLOOKUP(A214,'R E I'!$A$3:$H$348,8,0)</f>
        <v>1</v>
      </c>
      <c r="K214" s="147">
        <f t="shared" si="13"/>
        <v>0.68305608289295283</v>
      </c>
      <c r="L214" s="92">
        <f t="shared" si="18"/>
        <v>50</v>
      </c>
      <c r="M214" s="97">
        <f t="shared" si="14"/>
        <v>48</v>
      </c>
      <c r="N214" s="147">
        <f t="shared" si="15"/>
        <v>0</v>
      </c>
      <c r="O214" s="146">
        <f t="shared" si="16"/>
        <v>0</v>
      </c>
      <c r="P214" s="97">
        <v>0</v>
      </c>
    </row>
    <row r="215" spans="1:16" x14ac:dyDescent="0.3">
      <c r="A215" s="106">
        <v>10205</v>
      </c>
      <c r="B215" s="49">
        <v>4</v>
      </c>
      <c r="C215" s="34" t="s">
        <v>176</v>
      </c>
      <c r="D215" s="49">
        <f>VLOOKUP(A215,Previsional!$A$2:$G$347,7,0)</f>
        <v>1</v>
      </c>
      <c r="E215" s="147">
        <f>VLOOKUP(A215,Patentes!$A$5:$F$350,6,0)</f>
        <v>0.78466076696165188</v>
      </c>
      <c r="F215" s="147">
        <f>VLOOKUP(A215,'I G'!$A$5:$F$350,6,0)</f>
        <v>9.2568849368192915E-2</v>
      </c>
      <c r="G215" s="147">
        <f>VLOOKUP(A215,CGR!$A$2:$D$347,4,0)</f>
        <v>1</v>
      </c>
      <c r="H215" s="147">
        <f>VLOOKUP(A215,TM!$A$2:$D$347,4,0)</f>
        <v>0.88819999999999988</v>
      </c>
      <c r="I215" s="147">
        <f>VLOOKUP(A215,IRPi!$A$5:$G$350,7,0)</f>
        <v>1</v>
      </c>
      <c r="J215" s="147">
        <f>VLOOKUP(A215,'R E I'!$A$3:$H$348,8,0)</f>
        <v>1</v>
      </c>
      <c r="K215" s="147">
        <f t="shared" si="13"/>
        <v>0.68100348077862638</v>
      </c>
      <c r="L215" s="92">
        <f t="shared" si="18"/>
        <v>51</v>
      </c>
      <c r="M215" s="97">
        <f t="shared" si="14"/>
        <v>48</v>
      </c>
      <c r="N215" s="147">
        <f t="shared" si="15"/>
        <v>0</v>
      </c>
      <c r="O215" s="146">
        <f t="shared" si="16"/>
        <v>0</v>
      </c>
      <c r="P215" s="97">
        <v>0</v>
      </c>
    </row>
    <row r="216" spans="1:16" x14ac:dyDescent="0.3">
      <c r="A216" s="106">
        <v>11202</v>
      </c>
      <c r="B216" s="49">
        <v>4</v>
      </c>
      <c r="C216" s="106" t="s">
        <v>208</v>
      </c>
      <c r="D216" s="49">
        <f>VLOOKUP(A216,Previsional!$A$2:$G$347,7,0)</f>
        <v>1</v>
      </c>
      <c r="E216" s="147">
        <f>VLOOKUP(A216,Patentes!$A$5:$F$350,6,0)</f>
        <v>0.83001531393568151</v>
      </c>
      <c r="F216" s="147">
        <f>VLOOKUP(A216,'I G'!$A$5:$F$350,6,0)</f>
        <v>5.9705234138353866E-2</v>
      </c>
      <c r="G216" s="147">
        <f>VLOOKUP(A216,CGR!$A$2:$D$347,4,0)</f>
        <v>1</v>
      </c>
      <c r="H216" s="147">
        <f>VLOOKUP(A216,TM!$A$2:$D$347,4,0)</f>
        <v>0.82530000000000003</v>
      </c>
      <c r="I216" s="147">
        <f>VLOOKUP(A216,IRPi!$A$5:$G$350,7,0)</f>
        <v>1</v>
      </c>
      <c r="J216" s="147">
        <f>VLOOKUP(A216,'R E I'!$A$3:$H$348,8,0)</f>
        <v>1</v>
      </c>
      <c r="K216" s="147">
        <f t="shared" si="13"/>
        <v>0.67922666841207702</v>
      </c>
      <c r="L216" s="92">
        <f t="shared" si="18"/>
        <v>52</v>
      </c>
      <c r="M216" s="97">
        <f t="shared" si="14"/>
        <v>48</v>
      </c>
      <c r="N216" s="147">
        <f t="shared" si="15"/>
        <v>0</v>
      </c>
      <c r="O216" s="146">
        <f t="shared" si="16"/>
        <v>0</v>
      </c>
      <c r="P216" s="97">
        <v>0</v>
      </c>
    </row>
    <row r="217" spans="1:16" x14ac:dyDescent="0.3">
      <c r="A217" s="106">
        <v>8202</v>
      </c>
      <c r="B217" s="49">
        <v>4</v>
      </c>
      <c r="C217" s="34" t="s">
        <v>194</v>
      </c>
      <c r="D217" s="49">
        <f>VLOOKUP(A217,Previsional!$A$2:$G$347,7,0)</f>
        <v>1</v>
      </c>
      <c r="E217" s="147">
        <f>VLOOKUP(A217,Patentes!$A$5:$F$350,6,0)</f>
        <v>0.76943597560975607</v>
      </c>
      <c r="F217" s="147">
        <f>VLOOKUP(A217,'I G'!$A$5:$F$350,6,0)</f>
        <v>0.10260092198113217</v>
      </c>
      <c r="G217" s="147">
        <f>VLOOKUP(A217,CGR!$A$2:$D$347,4,0)</f>
        <v>1</v>
      </c>
      <c r="H217" s="147">
        <f>VLOOKUP(A217,TM!$A$2:$D$347,4,0)</f>
        <v>0.88419999999999999</v>
      </c>
      <c r="I217" s="147">
        <f>VLOOKUP(A217,IRPi!$A$5:$G$350,7,0)</f>
        <v>1</v>
      </c>
      <c r="J217" s="147">
        <f>VLOOKUP(A217,'R E I'!$A$3:$H$348,8,0)</f>
        <v>1</v>
      </c>
      <c r="K217" s="147">
        <f t="shared" ref="K217:K260" si="19">IF(D217=1,D217*SUMPRODUCT($E$12:$J$12,E217:J217),0)</f>
        <v>0.67758282195869779</v>
      </c>
      <c r="L217" s="92">
        <f t="shared" si="18"/>
        <v>53</v>
      </c>
      <c r="M217" s="97">
        <f t="shared" ref="M217:M280" si="20">VLOOKUP(B217,$C$3:$E$8,3,0)</f>
        <v>48</v>
      </c>
      <c r="N217" s="147">
        <f t="shared" ref="N217:N280" si="21">IF(L217&lt;=M217,K217,0)</f>
        <v>0</v>
      </c>
      <c r="O217" s="146">
        <f t="shared" ref="O217:O280" si="22">(N217/VLOOKUP(B217,$C$16:$D$21,2,0))</f>
        <v>0</v>
      </c>
      <c r="P217" s="97">
        <v>0</v>
      </c>
    </row>
    <row r="218" spans="1:16" x14ac:dyDescent="0.3">
      <c r="A218" s="106">
        <v>5506</v>
      </c>
      <c r="B218" s="49">
        <v>4</v>
      </c>
      <c r="C218" s="34" t="s">
        <v>235</v>
      </c>
      <c r="D218" s="49">
        <f>VLOOKUP(A218,Previsional!$A$2:$G$347,7,0)</f>
        <v>1</v>
      </c>
      <c r="E218" s="147">
        <f>VLOOKUP(A218,Patentes!$A$5:$F$350,6,0)</f>
        <v>0.78372591006423986</v>
      </c>
      <c r="F218" s="147">
        <f>VLOOKUP(A218,'I G'!$A$5:$F$350,6,0)</f>
        <v>0.1368689114652078</v>
      </c>
      <c r="G218" s="147">
        <f>VLOOKUP(A218,CGR!$A$2:$D$347,4,0)</f>
        <v>1</v>
      </c>
      <c r="H218" s="147">
        <f>VLOOKUP(A218,TM!$A$2:$D$347,4,0)</f>
        <v>0.78310000000000002</v>
      </c>
      <c r="I218" s="147">
        <f>VLOOKUP(A218,IRPi!$A$5:$G$350,7,0)</f>
        <v>1</v>
      </c>
      <c r="J218" s="147">
        <f>VLOOKUP(A218,'R E I'!$A$3:$H$348,8,0)</f>
        <v>1</v>
      </c>
      <c r="K218" s="147">
        <f t="shared" si="19"/>
        <v>0.67598629638878605</v>
      </c>
      <c r="L218" s="92">
        <f t="shared" si="18"/>
        <v>54</v>
      </c>
      <c r="M218" s="97">
        <f t="shared" si="20"/>
        <v>48</v>
      </c>
      <c r="N218" s="147">
        <f t="shared" si="21"/>
        <v>0</v>
      </c>
      <c r="O218" s="146">
        <f t="shared" si="22"/>
        <v>0</v>
      </c>
      <c r="P218" s="97">
        <v>0</v>
      </c>
    </row>
    <row r="219" spans="1:16" x14ac:dyDescent="0.3">
      <c r="A219" s="106">
        <v>10302</v>
      </c>
      <c r="B219" s="49">
        <v>4</v>
      </c>
      <c r="C219" s="34" t="s">
        <v>187</v>
      </c>
      <c r="D219" s="49">
        <f>VLOOKUP(A219,Previsional!$A$2:$G$347,7,0)</f>
        <v>1</v>
      </c>
      <c r="E219" s="147">
        <f>VLOOKUP(A219,Patentes!$A$5:$F$350,6,0)</f>
        <v>0.83486238532110091</v>
      </c>
      <c r="F219" s="147">
        <f>VLOOKUP(A219,'I G'!$A$5:$F$350,6,0)</f>
        <v>8.273808489754321E-2</v>
      </c>
      <c r="G219" s="147">
        <f>VLOOKUP(A219,CGR!$A$2:$D$347,4,0)</f>
        <v>1</v>
      </c>
      <c r="H219" s="147">
        <f>VLOOKUP(A219,TM!$A$2:$D$347,4,0)</f>
        <v>0.71010000000000006</v>
      </c>
      <c r="I219" s="147">
        <f>VLOOKUP(A219,IRPi!$A$5:$G$350,7,0)</f>
        <v>1</v>
      </c>
      <c r="J219" s="147">
        <f>VLOOKUP(A219,'R E I'!$A$3:$H$348,8,0)</f>
        <v>1</v>
      </c>
      <c r="K219" s="147">
        <f t="shared" si="19"/>
        <v>0.6694013560867712</v>
      </c>
      <c r="L219" s="92">
        <f t="shared" si="18"/>
        <v>55</v>
      </c>
      <c r="M219" s="97">
        <f t="shared" si="20"/>
        <v>48</v>
      </c>
      <c r="N219" s="147">
        <f t="shared" si="21"/>
        <v>0</v>
      </c>
      <c r="O219" s="146">
        <f t="shared" si="22"/>
        <v>0</v>
      </c>
      <c r="P219" s="97">
        <v>0</v>
      </c>
    </row>
    <row r="220" spans="1:16" x14ac:dyDescent="0.3">
      <c r="A220" s="106">
        <v>12201</v>
      </c>
      <c r="B220" s="49">
        <v>4</v>
      </c>
      <c r="C220" s="106" t="s">
        <v>220</v>
      </c>
      <c r="D220" s="49">
        <f>VLOOKUP(A220,Previsional!$A$2:$G$347,7,0)</f>
        <v>1</v>
      </c>
      <c r="E220" s="147">
        <f>VLOOKUP(A220,Patentes!$A$5:$F$350,6,0)</f>
        <v>0.90410958904109584</v>
      </c>
      <c r="F220" s="147">
        <f>VLOOKUP(A220,'I G'!$A$5:$F$350,6,0)</f>
        <v>3.7024586943973349E-2</v>
      </c>
      <c r="G220" s="147">
        <f>VLOOKUP(A220,CGR!$A$2:$D$347,4,0)</f>
        <v>1</v>
      </c>
      <c r="H220" s="147">
        <f>VLOOKUP(A220,TM!$A$2:$D$347,4,0)</f>
        <v>0.62509999999999999</v>
      </c>
      <c r="I220" s="147">
        <f>VLOOKUP(A220,IRPi!$A$5:$G$350,7,0)</f>
        <v>1</v>
      </c>
      <c r="J220" s="147">
        <f>VLOOKUP(A220,'R E I'!$A$3:$H$348,8,0)</f>
        <v>0.97917500000000002</v>
      </c>
      <c r="K220" s="147">
        <f t="shared" si="19"/>
        <v>0.66841825290037693</v>
      </c>
      <c r="L220" s="92">
        <f t="shared" si="18"/>
        <v>56</v>
      </c>
      <c r="M220" s="97">
        <f t="shared" si="20"/>
        <v>48</v>
      </c>
      <c r="N220" s="147">
        <f t="shared" si="21"/>
        <v>0</v>
      </c>
      <c r="O220" s="146">
        <f t="shared" si="22"/>
        <v>0</v>
      </c>
      <c r="P220" s="97">
        <v>0</v>
      </c>
    </row>
    <row r="221" spans="1:16" x14ac:dyDescent="0.3">
      <c r="A221" s="106">
        <v>2302</v>
      </c>
      <c r="B221" s="49">
        <v>4</v>
      </c>
      <c r="C221" s="34" t="s">
        <v>143</v>
      </c>
      <c r="D221" s="49">
        <f>VLOOKUP(A221,Previsional!$A$2:$G$347,7,0)</f>
        <v>1</v>
      </c>
      <c r="E221" s="147">
        <f>VLOOKUP(A221,Patentes!$A$5:$F$350,6,0)</f>
        <v>0.86062717770034847</v>
      </c>
      <c r="F221" s="147">
        <f>VLOOKUP(A221,'I G'!$A$5:$F$350,6,0)</f>
        <v>0.19322534557017243</v>
      </c>
      <c r="G221" s="147">
        <f>VLOOKUP(A221,CGR!$A$2:$D$347,4,0)</f>
        <v>1</v>
      </c>
      <c r="H221" s="147">
        <f>VLOOKUP(A221,TM!$A$2:$D$347,4,0)</f>
        <v>0.45829999999999999</v>
      </c>
      <c r="I221" s="147">
        <f>VLOOKUP(A221,IRPi!$A$5:$G$350,7,0)</f>
        <v>1</v>
      </c>
      <c r="J221" s="147">
        <f>VLOOKUP(A221,'R E I'!$A$3:$H$348,8,0)</f>
        <v>1</v>
      </c>
      <c r="K221" s="147">
        <f t="shared" si="19"/>
        <v>0.66827084858766517</v>
      </c>
      <c r="L221" s="92">
        <f t="shared" si="18"/>
        <v>57</v>
      </c>
      <c r="M221" s="97">
        <f t="shared" si="20"/>
        <v>48</v>
      </c>
      <c r="N221" s="147">
        <f t="shared" si="21"/>
        <v>0</v>
      </c>
      <c r="O221" s="146">
        <f t="shared" si="22"/>
        <v>0</v>
      </c>
      <c r="P221" s="97">
        <v>0</v>
      </c>
    </row>
    <row r="222" spans="1:16" x14ac:dyDescent="0.3">
      <c r="A222" s="106">
        <v>10108</v>
      </c>
      <c r="B222" s="49">
        <v>4</v>
      </c>
      <c r="C222" s="106" t="s">
        <v>209</v>
      </c>
      <c r="D222" s="49">
        <f>VLOOKUP(A222,Previsional!$A$2:$G$347,7,0)</f>
        <v>1</v>
      </c>
      <c r="E222" s="147">
        <f>VLOOKUP(A222,Patentes!$A$5:$F$350,6,0)</f>
        <v>0.77085650723025589</v>
      </c>
      <c r="F222" s="147">
        <f>VLOOKUP(A222,'I G'!$A$5:$F$350,6,0)</f>
        <v>9.4097970148724994E-2</v>
      </c>
      <c r="G222" s="147">
        <f>VLOOKUP(A222,CGR!$A$2:$D$347,4,0)</f>
        <v>1</v>
      </c>
      <c r="H222" s="147">
        <f>VLOOKUP(A222,TM!$A$2:$D$347,4,0)</f>
        <v>0.82510000000000006</v>
      </c>
      <c r="I222" s="147">
        <f>VLOOKUP(A222,IRPi!$A$5:$G$350,7,0)</f>
        <v>1</v>
      </c>
      <c r="J222" s="147">
        <f>VLOOKUP(A222,'R E I'!$A$3:$H$348,8,0)</f>
        <v>0.99012500000000003</v>
      </c>
      <c r="K222" s="147">
        <f t="shared" si="19"/>
        <v>0.66659552006777079</v>
      </c>
      <c r="L222" s="92">
        <f t="shared" si="18"/>
        <v>58</v>
      </c>
      <c r="M222" s="97">
        <f t="shared" si="20"/>
        <v>48</v>
      </c>
      <c r="N222" s="147">
        <f t="shared" si="21"/>
        <v>0</v>
      </c>
      <c r="O222" s="146">
        <f t="shared" si="22"/>
        <v>0</v>
      </c>
      <c r="P222" s="97">
        <v>0</v>
      </c>
    </row>
    <row r="223" spans="1:16" x14ac:dyDescent="0.3">
      <c r="A223" s="106">
        <v>4105</v>
      </c>
      <c r="B223" s="49">
        <v>4</v>
      </c>
      <c r="C223" s="106" t="s">
        <v>205</v>
      </c>
      <c r="D223" s="49">
        <f>VLOOKUP(A223,Previsional!$A$2:$G$347,7,0)</f>
        <v>1</v>
      </c>
      <c r="E223" s="147">
        <f>VLOOKUP(A223,Patentes!$A$5:$F$350,6,0)</f>
        <v>0.77931034482758621</v>
      </c>
      <c r="F223" s="147">
        <f>VLOOKUP(A223,'I G'!$A$5:$F$350,6,0)</f>
        <v>5.1965818887130401E-2</v>
      </c>
      <c r="G223" s="147">
        <f>VLOOKUP(A223,CGR!$A$2:$D$347,4,0)</f>
        <v>1</v>
      </c>
      <c r="H223" s="147">
        <f>VLOOKUP(A223,TM!$A$2:$D$347,4,0)</f>
        <v>0.88239999999999996</v>
      </c>
      <c r="I223" s="147">
        <f>VLOOKUP(A223,IRPi!$A$5:$G$350,7,0)</f>
        <v>0.99952232560552834</v>
      </c>
      <c r="J223" s="147">
        <f>VLOOKUP(A223,'R E I'!$A$3:$H$348,8,0)</f>
        <v>0.95832499999999998</v>
      </c>
      <c r="K223" s="147">
        <f t="shared" si="19"/>
        <v>0.66600244169171408</v>
      </c>
      <c r="L223" s="92">
        <f t="shared" si="18"/>
        <v>59</v>
      </c>
      <c r="M223" s="97">
        <f t="shared" si="20"/>
        <v>48</v>
      </c>
      <c r="N223" s="147">
        <f t="shared" si="21"/>
        <v>0</v>
      </c>
      <c r="O223" s="146">
        <f t="shared" si="22"/>
        <v>0</v>
      </c>
      <c r="P223" s="97">
        <v>0</v>
      </c>
    </row>
    <row r="224" spans="1:16" x14ac:dyDescent="0.3">
      <c r="A224" s="106">
        <v>3304</v>
      </c>
      <c r="B224" s="49">
        <v>4</v>
      </c>
      <c r="C224" s="106" t="s">
        <v>214</v>
      </c>
      <c r="D224" s="49">
        <f>VLOOKUP(A224,Previsional!$A$2:$G$347,7,0)</f>
        <v>1</v>
      </c>
      <c r="E224" s="147">
        <f>VLOOKUP(A224,Patentes!$A$5:$F$350,6,0)</f>
        <v>0.83589743589743593</v>
      </c>
      <c r="F224" s="147">
        <f>VLOOKUP(A224,'I G'!$A$5:$F$350,6,0)</f>
        <v>0.11989458377572285</v>
      </c>
      <c r="G224" s="147">
        <f>VLOOKUP(A224,CGR!$A$2:$D$347,4,0)</f>
        <v>1</v>
      </c>
      <c r="H224" s="147">
        <f>VLOOKUP(A224,TM!$A$2:$D$347,4,0)</f>
        <v>0.62630000000000008</v>
      </c>
      <c r="I224" s="147">
        <f>VLOOKUP(A224,IRPi!$A$5:$G$350,7,0)</f>
        <v>1</v>
      </c>
      <c r="J224" s="147">
        <f>VLOOKUP(A224,'R E I'!$A$3:$H$348,8,0)</f>
        <v>0.875</v>
      </c>
      <c r="K224" s="147">
        <f t="shared" si="19"/>
        <v>0.66023274850803326</v>
      </c>
      <c r="L224" s="92">
        <f t="shared" si="18"/>
        <v>60</v>
      </c>
      <c r="M224" s="97">
        <f t="shared" si="20"/>
        <v>48</v>
      </c>
      <c r="N224" s="147">
        <f t="shared" si="21"/>
        <v>0</v>
      </c>
      <c r="O224" s="146">
        <f t="shared" si="22"/>
        <v>0</v>
      </c>
      <c r="P224" s="97">
        <v>0</v>
      </c>
    </row>
    <row r="225" spans="1:16" x14ac:dyDescent="0.3">
      <c r="A225" s="106">
        <v>3303</v>
      </c>
      <c r="B225" s="49">
        <v>4</v>
      </c>
      <c r="C225" s="34" t="s">
        <v>156</v>
      </c>
      <c r="D225" s="49">
        <f>VLOOKUP(A225,Previsional!$A$2:$G$347,7,0)</f>
        <v>1</v>
      </c>
      <c r="E225" s="147">
        <f>VLOOKUP(A225,Patentes!$A$5:$F$350,6,0)</f>
        <v>0.72457627118644063</v>
      </c>
      <c r="F225" s="147">
        <f>VLOOKUP(A225,'I G'!$A$5:$F$350,6,0)</f>
        <v>5.045360790956669E-2</v>
      </c>
      <c r="G225" s="147">
        <f>VLOOKUP(A225,CGR!$A$2:$D$347,4,0)</f>
        <v>1</v>
      </c>
      <c r="H225" s="147">
        <f>VLOOKUP(A225,TM!$A$2:$D$347,4,0)</f>
        <v>0.95379999999999998</v>
      </c>
      <c r="I225" s="147">
        <f>VLOOKUP(A225,IRPi!$A$5:$G$350,7,0)</f>
        <v>1</v>
      </c>
      <c r="J225" s="147">
        <f>VLOOKUP(A225,'R E I'!$A$3:$H$348,8,0)</f>
        <v>1</v>
      </c>
      <c r="K225" s="147">
        <f t="shared" si="19"/>
        <v>0.65928509689264603</v>
      </c>
      <c r="L225" s="92">
        <f t="shared" si="18"/>
        <v>61</v>
      </c>
      <c r="M225" s="97">
        <f t="shared" si="20"/>
        <v>48</v>
      </c>
      <c r="N225" s="147">
        <f t="shared" si="21"/>
        <v>0</v>
      </c>
      <c r="O225" s="146">
        <f t="shared" si="22"/>
        <v>0</v>
      </c>
      <c r="P225" s="97">
        <v>0</v>
      </c>
    </row>
    <row r="226" spans="1:16" x14ac:dyDescent="0.3">
      <c r="A226" s="106">
        <v>6112</v>
      </c>
      <c r="B226" s="49">
        <v>4</v>
      </c>
      <c r="C226" s="34" t="s">
        <v>224</v>
      </c>
      <c r="D226" s="49">
        <f>VLOOKUP(A226,Previsional!$A$2:$G$347,7,0)</f>
        <v>1</v>
      </c>
      <c r="E226" s="147">
        <f>VLOOKUP(A226,Patentes!$A$5:$F$350,6,0)</f>
        <v>0.78585657370517925</v>
      </c>
      <c r="F226" s="147">
        <f>VLOOKUP(A226,'I G'!$A$5:$F$350,6,0)</f>
        <v>0.12496397137600462</v>
      </c>
      <c r="G226" s="147">
        <f>VLOOKUP(A226,CGR!$A$2:$D$347,4,0)</f>
        <v>1</v>
      </c>
      <c r="H226" s="147">
        <f>VLOOKUP(A226,TM!$A$2:$D$347,4,0)</f>
        <v>0.73819999999999997</v>
      </c>
      <c r="I226" s="147">
        <f>VLOOKUP(A226,IRPi!$A$5:$G$350,7,0)</f>
        <v>1</v>
      </c>
      <c r="J226" s="147">
        <f>VLOOKUP(A226,'R E I'!$A$3:$H$348,8,0)</f>
        <v>0.8125</v>
      </c>
      <c r="K226" s="147">
        <f t="shared" si="19"/>
        <v>0.65764579364081399</v>
      </c>
      <c r="L226" s="92">
        <f t="shared" si="18"/>
        <v>62</v>
      </c>
      <c r="M226" s="97">
        <f t="shared" si="20"/>
        <v>48</v>
      </c>
      <c r="N226" s="147">
        <f t="shared" si="21"/>
        <v>0</v>
      </c>
      <c r="O226" s="146">
        <f t="shared" si="22"/>
        <v>0</v>
      </c>
      <c r="P226" s="97">
        <v>0</v>
      </c>
    </row>
    <row r="227" spans="1:16" x14ac:dyDescent="0.3">
      <c r="A227" s="106">
        <v>10203</v>
      </c>
      <c r="B227" s="49">
        <v>4</v>
      </c>
      <c r="C227" s="106" t="s">
        <v>159</v>
      </c>
      <c r="D227" s="49">
        <f>VLOOKUP(A227,Previsional!$A$2:$G$347,7,0)</f>
        <v>1</v>
      </c>
      <c r="E227" s="147">
        <f>VLOOKUP(A227,Patentes!$A$5:$F$350,6,0)</f>
        <v>0.86717267552182165</v>
      </c>
      <c r="F227" s="147">
        <f>VLOOKUP(A227,'I G'!$A$5:$F$350,6,0)</f>
        <v>0.12258910080362434</v>
      </c>
      <c r="G227" s="147">
        <f>VLOOKUP(A227,CGR!$A$2:$D$347,4,0)</f>
        <v>1</v>
      </c>
      <c r="H227" s="147">
        <f>VLOOKUP(A227,TM!$A$2:$D$347,4,0)</f>
        <v>0.48859999999999998</v>
      </c>
      <c r="I227" s="147">
        <f>VLOOKUP(A227,IRPi!$A$5:$G$350,7,0)</f>
        <v>1</v>
      </c>
      <c r="J227" s="147">
        <f>VLOOKUP(A227,'R E I'!$A$3:$H$348,8,0)</f>
        <v>1</v>
      </c>
      <c r="K227" s="147">
        <f t="shared" si="19"/>
        <v>0.65744771163354365</v>
      </c>
      <c r="L227" s="92">
        <f t="shared" si="18"/>
        <v>63</v>
      </c>
      <c r="M227" s="97">
        <f t="shared" si="20"/>
        <v>48</v>
      </c>
      <c r="N227" s="147">
        <f t="shared" si="21"/>
        <v>0</v>
      </c>
      <c r="O227" s="146">
        <f t="shared" si="22"/>
        <v>0</v>
      </c>
      <c r="P227" s="97">
        <v>0</v>
      </c>
    </row>
    <row r="228" spans="1:16" x14ac:dyDescent="0.3">
      <c r="A228" s="106">
        <v>12301</v>
      </c>
      <c r="B228" s="49">
        <v>4</v>
      </c>
      <c r="C228" s="34" t="s">
        <v>182</v>
      </c>
      <c r="D228" s="49">
        <f>VLOOKUP(A228,Previsional!$A$2:$G$347,7,0)</f>
        <v>1</v>
      </c>
      <c r="E228" s="147">
        <f>VLOOKUP(A228,Patentes!$A$5:$F$350,6,0)</f>
        <v>0.7179930795847751</v>
      </c>
      <c r="F228" s="147">
        <f>VLOOKUP(A228,'I G'!$A$5:$F$350,6,0)</f>
        <v>0.1129319316321848</v>
      </c>
      <c r="G228" s="147">
        <f>VLOOKUP(A228,CGR!$A$2:$D$347,4,0)</f>
        <v>1</v>
      </c>
      <c r="H228" s="147">
        <f>VLOOKUP(A228,TM!$A$2:$D$347,4,0)</f>
        <v>0.84920000000000007</v>
      </c>
      <c r="I228" s="147">
        <f>VLOOKUP(A228,IRPi!$A$5:$G$350,7,0)</f>
        <v>1</v>
      </c>
      <c r="J228" s="147">
        <f>VLOOKUP(A228,'R E I'!$A$3:$H$348,8,0)</f>
        <v>1</v>
      </c>
      <c r="K228" s="147">
        <f t="shared" si="19"/>
        <v>0.65691056076271748</v>
      </c>
      <c r="L228" s="92">
        <f t="shared" si="18"/>
        <v>64</v>
      </c>
      <c r="M228" s="97">
        <f t="shared" si="20"/>
        <v>48</v>
      </c>
      <c r="N228" s="147">
        <f t="shared" si="21"/>
        <v>0</v>
      </c>
      <c r="O228" s="146">
        <f t="shared" si="22"/>
        <v>0</v>
      </c>
      <c r="P228" s="97">
        <v>0</v>
      </c>
    </row>
    <row r="229" spans="1:16" x14ac:dyDescent="0.3">
      <c r="A229" s="106">
        <v>14202</v>
      </c>
      <c r="B229" s="82">
        <v>4</v>
      </c>
      <c r="C229" s="74" t="s">
        <v>175</v>
      </c>
      <c r="D229" s="49">
        <f>VLOOKUP(A229,Previsional!$A$2:$G$347,7,0)</f>
        <v>1</v>
      </c>
      <c r="E229" s="147">
        <f>VLOOKUP(A229,Patentes!$A$5:$F$350,6,0)</f>
        <v>0.80744544287548137</v>
      </c>
      <c r="F229" s="147">
        <f>VLOOKUP(A229,'I G'!$A$5:$F$350,6,0)</f>
        <v>0.1076418266109687</v>
      </c>
      <c r="G229" s="147">
        <f>VLOOKUP(A229,CGR!$A$2:$D$347,4,0)</f>
        <v>1</v>
      </c>
      <c r="H229" s="147">
        <f>VLOOKUP(A229,TM!$A$2:$D$347,4,0)</f>
        <v>0.64269999999999994</v>
      </c>
      <c r="I229" s="147">
        <f>VLOOKUP(A229,IRPi!$A$5:$G$350,7,0)</f>
        <v>1</v>
      </c>
      <c r="J229" s="147">
        <f>VLOOKUP(A229,'R E I'!$A$3:$H$348,8,0)</f>
        <v>1</v>
      </c>
      <c r="K229" s="147">
        <f t="shared" si="19"/>
        <v>0.65592136165916071</v>
      </c>
      <c r="L229" s="92">
        <f t="shared" ref="L229:L260" si="23">_xlfn.RANK.EQ(K229,$K$165:$K$260,0)</f>
        <v>65</v>
      </c>
      <c r="M229" s="97">
        <f t="shared" si="20"/>
        <v>48</v>
      </c>
      <c r="N229" s="147">
        <f t="shared" si="21"/>
        <v>0</v>
      </c>
      <c r="O229" s="146">
        <f t="shared" si="22"/>
        <v>0</v>
      </c>
      <c r="P229" s="97">
        <v>0</v>
      </c>
    </row>
    <row r="230" spans="1:16" x14ac:dyDescent="0.3">
      <c r="A230" s="106">
        <v>7309</v>
      </c>
      <c r="B230" s="49">
        <v>4</v>
      </c>
      <c r="C230" s="34" t="s">
        <v>154</v>
      </c>
      <c r="D230" s="49">
        <f>VLOOKUP(A230,Previsional!$A$2:$G$347,7,0)</f>
        <v>1</v>
      </c>
      <c r="E230" s="147">
        <f>VLOOKUP(A230,Patentes!$A$5:$F$350,6,0)</f>
        <v>0.8294010889292196</v>
      </c>
      <c r="F230" s="147">
        <f>VLOOKUP(A230,'I G'!$A$5:$F$350,6,0)</f>
        <v>0.16565674586938386</v>
      </c>
      <c r="G230" s="147">
        <f>VLOOKUP(A230,CGR!$A$2:$D$347,4,0)</f>
        <v>1</v>
      </c>
      <c r="H230" s="147">
        <f>VLOOKUP(A230,TM!$A$2:$D$347,4,0)</f>
        <v>0.49130000000000001</v>
      </c>
      <c r="I230" s="147">
        <f>VLOOKUP(A230,IRPi!$A$5:$G$350,7,0)</f>
        <v>1</v>
      </c>
      <c r="J230" s="147">
        <f>VLOOKUP(A230,'R E I'!$A$3:$H$348,8,0)</f>
        <v>1</v>
      </c>
      <c r="K230" s="147">
        <f t="shared" si="19"/>
        <v>0.65539956759257278</v>
      </c>
      <c r="L230" s="92">
        <f t="shared" si="23"/>
        <v>66</v>
      </c>
      <c r="M230" s="97">
        <f t="shared" si="20"/>
        <v>48</v>
      </c>
      <c r="N230" s="147">
        <f t="shared" si="21"/>
        <v>0</v>
      </c>
      <c r="O230" s="146">
        <f t="shared" si="22"/>
        <v>0</v>
      </c>
      <c r="P230" s="97">
        <v>0</v>
      </c>
    </row>
    <row r="231" spans="1:16" x14ac:dyDescent="0.3">
      <c r="A231" s="106">
        <v>10103</v>
      </c>
      <c r="B231" s="49">
        <v>4</v>
      </c>
      <c r="C231" s="34" t="s">
        <v>228</v>
      </c>
      <c r="D231" s="49">
        <f>VLOOKUP(A231,Previsional!$A$2:$G$347,7,0)</f>
        <v>1</v>
      </c>
      <c r="E231" s="147">
        <f>VLOOKUP(A231,Patentes!$A$5:$F$350,6,0)</f>
        <v>0.8705357142857143</v>
      </c>
      <c r="F231" s="147">
        <f>VLOOKUP(A231,'I G'!$A$5:$F$350,6,0)</f>
        <v>2.5153279558958807E-2</v>
      </c>
      <c r="G231" s="147">
        <f>VLOOKUP(A231,CGR!$A$2:$D$347,4,0)</f>
        <v>1</v>
      </c>
      <c r="H231" s="147">
        <f>VLOOKUP(A231,TM!$A$2:$D$347,4,0)</f>
        <v>0.62649999999999995</v>
      </c>
      <c r="I231" s="147">
        <f>VLOOKUP(A231,IRPi!$A$5:$G$350,7,0)</f>
        <v>1</v>
      </c>
      <c r="J231" s="147">
        <f>VLOOKUP(A231,'R E I'!$A$3:$H$348,8,0)</f>
        <v>1</v>
      </c>
      <c r="K231" s="147">
        <f t="shared" si="19"/>
        <v>0.6549508198897398</v>
      </c>
      <c r="L231" s="92">
        <f t="shared" si="23"/>
        <v>67</v>
      </c>
      <c r="M231" s="97">
        <f t="shared" si="20"/>
        <v>48</v>
      </c>
      <c r="N231" s="147">
        <f t="shared" si="21"/>
        <v>0</v>
      </c>
      <c r="O231" s="146">
        <f t="shared" si="22"/>
        <v>0</v>
      </c>
      <c r="P231" s="97">
        <v>0</v>
      </c>
    </row>
    <row r="232" spans="1:16" x14ac:dyDescent="0.3">
      <c r="A232" s="106">
        <v>5402</v>
      </c>
      <c r="B232" s="49">
        <v>4</v>
      </c>
      <c r="C232" s="34" t="s">
        <v>189</v>
      </c>
      <c r="D232" s="49">
        <f>VLOOKUP(A232,Previsional!$A$2:$G$347,7,0)</f>
        <v>1</v>
      </c>
      <c r="E232" s="147">
        <f>VLOOKUP(A232,Patentes!$A$5:$F$350,6,0)</f>
        <v>0.70305429864253388</v>
      </c>
      <c r="F232" s="147">
        <f>VLOOKUP(A232,'I G'!$A$5:$F$350,6,0)</f>
        <v>9.8989061754322552E-2</v>
      </c>
      <c r="G232" s="147">
        <f>VLOOKUP(A232,CGR!$A$2:$D$347,4,0)</f>
        <v>1</v>
      </c>
      <c r="H232" s="147">
        <f>VLOOKUP(A232,TM!$A$2:$D$347,4,0)</f>
        <v>0.89170000000000005</v>
      </c>
      <c r="I232" s="147">
        <f>VLOOKUP(A232,IRPi!$A$5:$G$350,7,0)</f>
        <v>1</v>
      </c>
      <c r="J232" s="147">
        <f>VLOOKUP(A232,'R E I'!$A$3:$H$348,8,0)</f>
        <v>1</v>
      </c>
      <c r="K232" s="147">
        <f t="shared" si="19"/>
        <v>0.65457126996346759</v>
      </c>
      <c r="L232" s="92">
        <f t="shared" si="23"/>
        <v>68</v>
      </c>
      <c r="M232" s="97">
        <f t="shared" si="20"/>
        <v>48</v>
      </c>
      <c r="N232" s="147">
        <f t="shared" si="21"/>
        <v>0</v>
      </c>
      <c r="O232" s="146">
        <f t="shared" si="22"/>
        <v>0</v>
      </c>
      <c r="P232" s="97">
        <v>0</v>
      </c>
    </row>
    <row r="233" spans="1:16" x14ac:dyDescent="0.3">
      <c r="A233" s="106">
        <v>2203</v>
      </c>
      <c r="B233" s="49">
        <v>4</v>
      </c>
      <c r="C233" s="34" t="s">
        <v>199</v>
      </c>
      <c r="D233" s="49">
        <f>VLOOKUP(A233,Previsional!$A$2:$G$347,7,0)</f>
        <v>1</v>
      </c>
      <c r="E233" s="147">
        <f>VLOOKUP(A233,Patentes!$A$5:$F$350,6,0)</f>
        <v>0.8007448789571695</v>
      </c>
      <c r="F233" s="147">
        <f>VLOOKUP(A233,'I G'!$A$5:$F$350,6,0)</f>
        <v>6.6424751986575978E-2</v>
      </c>
      <c r="G233" s="147">
        <f>VLOOKUP(A233,CGR!$A$2:$D$347,4,0)</f>
        <v>1</v>
      </c>
      <c r="H233" s="147">
        <f>VLOOKUP(A233,TM!$A$2:$D$347,4,0)</f>
        <v>0.70230000000000004</v>
      </c>
      <c r="I233" s="147">
        <f>VLOOKUP(A233,IRPi!$A$5:$G$350,7,0)</f>
        <v>1</v>
      </c>
      <c r="J233" s="147">
        <f>VLOOKUP(A233,'R E I'!$A$3:$H$348,8,0)</f>
        <v>1</v>
      </c>
      <c r="K233" s="147">
        <f t="shared" si="19"/>
        <v>0.65221189563165338</v>
      </c>
      <c r="L233" s="92">
        <f t="shared" si="23"/>
        <v>69</v>
      </c>
      <c r="M233" s="97">
        <f t="shared" si="20"/>
        <v>48</v>
      </c>
      <c r="N233" s="147">
        <f t="shared" si="21"/>
        <v>0</v>
      </c>
      <c r="O233" s="146">
        <f t="shared" si="22"/>
        <v>0</v>
      </c>
      <c r="P233" s="97">
        <v>0</v>
      </c>
    </row>
    <row r="234" spans="1:16" x14ac:dyDescent="0.3">
      <c r="A234" s="106">
        <v>9115</v>
      </c>
      <c r="B234" s="49">
        <v>4</v>
      </c>
      <c r="C234" s="34" t="s">
        <v>166</v>
      </c>
      <c r="D234" s="49">
        <f>VLOOKUP(A234,Previsional!$A$2:$G$347,7,0)</f>
        <v>1</v>
      </c>
      <c r="E234" s="147">
        <f>VLOOKUP(A234,Patentes!$A$5:$F$350,6,0)</f>
        <v>0.64605469430412821</v>
      </c>
      <c r="F234" s="147">
        <f>VLOOKUP(A234,'I G'!$A$5:$F$350,6,0)</f>
        <v>0.14170166626349884</v>
      </c>
      <c r="G234" s="147">
        <f>VLOOKUP(A234,CGR!$A$2:$D$347,4,0)</f>
        <v>1</v>
      </c>
      <c r="H234" s="147">
        <f>VLOOKUP(A234,TM!$A$2:$D$347,4,0)</f>
        <v>0.9052</v>
      </c>
      <c r="I234" s="147">
        <f>VLOOKUP(A234,IRPi!$A$5:$G$350,7,0)</f>
        <v>1</v>
      </c>
      <c r="J234" s="147">
        <f>VLOOKUP(A234,'R E I'!$A$3:$H$348,8,0)</f>
        <v>1</v>
      </c>
      <c r="K234" s="147">
        <f t="shared" si="19"/>
        <v>0.64732455957231971</v>
      </c>
      <c r="L234" s="92">
        <f t="shared" si="23"/>
        <v>70</v>
      </c>
      <c r="M234" s="97">
        <f t="shared" si="20"/>
        <v>48</v>
      </c>
      <c r="N234" s="147">
        <f t="shared" si="21"/>
        <v>0</v>
      </c>
      <c r="O234" s="146">
        <f t="shared" si="22"/>
        <v>0</v>
      </c>
      <c r="P234" s="97">
        <v>0</v>
      </c>
    </row>
    <row r="235" spans="1:16" x14ac:dyDescent="0.3">
      <c r="A235" s="106">
        <v>6305</v>
      </c>
      <c r="B235" s="49">
        <v>4</v>
      </c>
      <c r="C235" s="34" t="s">
        <v>177</v>
      </c>
      <c r="D235" s="49">
        <f>VLOOKUP(A235,Previsional!$A$2:$G$347,7,0)</f>
        <v>1</v>
      </c>
      <c r="E235" s="147">
        <f>VLOOKUP(A235,Patentes!$A$5:$F$350,6,0)</f>
        <v>0.73959341723136496</v>
      </c>
      <c r="F235" s="147">
        <f>VLOOKUP(A235,'I G'!$A$5:$F$350,6,0)</f>
        <v>0.11749384642093716</v>
      </c>
      <c r="G235" s="147">
        <f>VLOOKUP(A235,CGR!$A$2:$D$347,4,0)</f>
        <v>1</v>
      </c>
      <c r="H235" s="147">
        <f>VLOOKUP(A235,TM!$A$2:$D$347,4,0)</f>
        <v>0.67540000000000011</v>
      </c>
      <c r="I235" s="147">
        <f>VLOOKUP(A235,IRPi!$A$5:$G$350,7,0)</f>
        <v>1</v>
      </c>
      <c r="J235" s="147">
        <f>VLOOKUP(A235,'R E I'!$A$3:$H$348,8,0)</f>
        <v>0.95832499999999998</v>
      </c>
      <c r="K235" s="147">
        <f t="shared" si="19"/>
        <v>0.63745740763621206</v>
      </c>
      <c r="L235" s="92">
        <f t="shared" si="23"/>
        <v>71</v>
      </c>
      <c r="M235" s="97">
        <f t="shared" si="20"/>
        <v>48</v>
      </c>
      <c r="N235" s="147">
        <f t="shared" si="21"/>
        <v>0</v>
      </c>
      <c r="O235" s="146">
        <f t="shared" si="22"/>
        <v>0</v>
      </c>
      <c r="P235" s="97">
        <v>0</v>
      </c>
    </row>
    <row r="236" spans="1:16" x14ac:dyDescent="0.3">
      <c r="A236" s="106">
        <v>13404</v>
      </c>
      <c r="B236" s="49">
        <v>4</v>
      </c>
      <c r="C236" s="34" t="s">
        <v>144</v>
      </c>
      <c r="D236" s="49">
        <f>VLOOKUP(A236,Previsional!$A$2:$G$347,7,0)</f>
        <v>1</v>
      </c>
      <c r="E236" s="147">
        <f>VLOOKUP(A236,Patentes!$A$5:$F$350,6,0)</f>
        <v>0.64274809160305346</v>
      </c>
      <c r="F236" s="147">
        <f>VLOOKUP(A236,'I G'!$A$5:$F$350,6,0)</f>
        <v>0.23560790856115693</v>
      </c>
      <c r="G236" s="147">
        <f>VLOOKUP(A236,CGR!$A$2:$D$347,4,0)</f>
        <v>1</v>
      </c>
      <c r="H236" s="147">
        <f>VLOOKUP(A236,TM!$A$2:$D$347,4,0)</f>
        <v>0.69340000000000002</v>
      </c>
      <c r="I236" s="147">
        <f>VLOOKUP(A236,IRPi!$A$5:$G$350,7,0)</f>
        <v>1</v>
      </c>
      <c r="J236" s="147">
        <f>VLOOKUP(A236,'R E I'!$A$3:$H$348,8,0)</f>
        <v>0.97150000000000003</v>
      </c>
      <c r="K236" s="147">
        <f t="shared" si="19"/>
        <v>0.63644880920135805</v>
      </c>
      <c r="L236" s="92">
        <f t="shared" si="23"/>
        <v>72</v>
      </c>
      <c r="M236" s="97">
        <f t="shared" si="20"/>
        <v>48</v>
      </c>
      <c r="N236" s="147">
        <f t="shared" si="21"/>
        <v>0</v>
      </c>
      <c r="O236" s="146">
        <f t="shared" si="22"/>
        <v>0</v>
      </c>
      <c r="P236" s="97">
        <v>0</v>
      </c>
    </row>
    <row r="237" spans="1:16" x14ac:dyDescent="0.3">
      <c r="A237" s="106">
        <v>10404</v>
      </c>
      <c r="B237" s="49">
        <v>4</v>
      </c>
      <c r="C237" s="34" t="s">
        <v>202</v>
      </c>
      <c r="D237" s="49">
        <f>VLOOKUP(A237,Previsional!$A$2:$G$347,7,0)</f>
        <v>1</v>
      </c>
      <c r="E237" s="147">
        <f>VLOOKUP(A237,Patentes!$A$5:$F$350,6,0)</f>
        <v>0.83076923076923082</v>
      </c>
      <c r="F237" s="147">
        <f>VLOOKUP(A237,'I G'!$A$5:$F$350,6,0)</f>
        <v>2.4506388404729681E-2</v>
      </c>
      <c r="G237" s="147">
        <f>VLOOKUP(A237,CGR!$A$2:$D$347,4,0)</f>
        <v>1</v>
      </c>
      <c r="H237" s="147">
        <f>VLOOKUP(A237,TM!$A$2:$D$347,4,0)</f>
        <v>0.58329999999999993</v>
      </c>
      <c r="I237" s="147">
        <f>VLOOKUP(A237,IRPi!$A$5:$G$350,7,0)</f>
        <v>1</v>
      </c>
      <c r="J237" s="147">
        <f>VLOOKUP(A237,'R E I'!$A$3:$H$348,8,0)</f>
        <v>1</v>
      </c>
      <c r="K237" s="147">
        <f t="shared" si="19"/>
        <v>0.63439082787041323</v>
      </c>
      <c r="L237" s="92">
        <f t="shared" si="23"/>
        <v>73</v>
      </c>
      <c r="M237" s="97">
        <f t="shared" si="20"/>
        <v>48</v>
      </c>
      <c r="N237" s="147">
        <f t="shared" si="21"/>
        <v>0</v>
      </c>
      <c r="O237" s="146">
        <f t="shared" si="22"/>
        <v>0</v>
      </c>
      <c r="P237" s="97">
        <v>0</v>
      </c>
    </row>
    <row r="238" spans="1:16" x14ac:dyDescent="0.3">
      <c r="A238" s="106">
        <v>9103</v>
      </c>
      <c r="B238" s="49">
        <v>4</v>
      </c>
      <c r="C238" s="34" t="s">
        <v>185</v>
      </c>
      <c r="D238" s="49">
        <f>VLOOKUP(A238,Previsional!$A$2:$G$347,7,0)</f>
        <v>1</v>
      </c>
      <c r="E238" s="147">
        <f>VLOOKUP(A238,Patentes!$A$5:$F$350,6,0)</f>
        <v>0.75688816855753649</v>
      </c>
      <c r="F238" s="147">
        <f>VLOOKUP(A238,'I G'!$A$5:$F$350,6,0)</f>
        <v>8.1642030493224146E-2</v>
      </c>
      <c r="G238" s="147">
        <f>VLOOKUP(A238,CGR!$A$2:$D$347,4,0)</f>
        <v>1</v>
      </c>
      <c r="H238" s="147">
        <f>VLOOKUP(A238,TM!$A$2:$D$347,4,0)</f>
        <v>0.63890000000000002</v>
      </c>
      <c r="I238" s="147">
        <f>VLOOKUP(A238,IRPi!$A$5:$G$350,7,0)</f>
        <v>1</v>
      </c>
      <c r="J238" s="147">
        <f>VLOOKUP(A238,'R E I'!$A$3:$H$348,8,0)</f>
        <v>1</v>
      </c>
      <c r="K238" s="147">
        <f t="shared" si="19"/>
        <v>0.63115636661844388</v>
      </c>
      <c r="L238" s="92">
        <f t="shared" si="23"/>
        <v>74</v>
      </c>
      <c r="M238" s="97">
        <f t="shared" si="20"/>
        <v>48</v>
      </c>
      <c r="N238" s="147">
        <f t="shared" si="21"/>
        <v>0</v>
      </c>
      <c r="O238" s="146">
        <f t="shared" si="22"/>
        <v>0</v>
      </c>
      <c r="P238" s="97">
        <v>0</v>
      </c>
    </row>
    <row r="239" spans="1:16" x14ac:dyDescent="0.3">
      <c r="A239" s="106">
        <v>13501</v>
      </c>
      <c r="B239" s="49">
        <v>4</v>
      </c>
      <c r="C239" s="34" t="s">
        <v>147</v>
      </c>
      <c r="D239" s="49">
        <f>VLOOKUP(A239,Previsional!$A$2:$G$347,7,0)</f>
        <v>1</v>
      </c>
      <c r="E239" s="147">
        <f>VLOOKUP(A239,Patentes!$A$5:$F$350,6,0)</f>
        <v>0.66580824088748014</v>
      </c>
      <c r="F239" s="147">
        <f>VLOOKUP(A239,'I G'!$A$5:$F$350,6,0)</f>
        <v>0.14078862237378648</v>
      </c>
      <c r="G239" s="147">
        <f>VLOOKUP(A239,CGR!$A$2:$D$347,4,0)</f>
        <v>1</v>
      </c>
      <c r="H239" s="147">
        <f>VLOOKUP(A239,TM!$A$2:$D$347,4,0)</f>
        <v>0.74400000000000011</v>
      </c>
      <c r="I239" s="147">
        <f>VLOOKUP(A239,IRPi!$A$5:$G$350,7,0)</f>
        <v>1</v>
      </c>
      <c r="J239" s="147">
        <f>VLOOKUP(A239,'R E I'!$A$3:$H$348,8,0)</f>
        <v>1</v>
      </c>
      <c r="K239" s="147">
        <f t="shared" si="19"/>
        <v>0.62983003990406472</v>
      </c>
      <c r="L239" s="92">
        <f t="shared" si="23"/>
        <v>75</v>
      </c>
      <c r="M239" s="97">
        <f t="shared" si="20"/>
        <v>48</v>
      </c>
      <c r="N239" s="147">
        <f t="shared" si="21"/>
        <v>0</v>
      </c>
      <c r="O239" s="146">
        <f t="shared" si="22"/>
        <v>0</v>
      </c>
      <c r="P239" s="97">
        <v>0</v>
      </c>
    </row>
    <row r="240" spans="1:16" x14ac:dyDescent="0.3">
      <c r="A240" s="106">
        <v>14104</v>
      </c>
      <c r="B240" s="49">
        <v>4</v>
      </c>
      <c r="C240" s="34" t="s">
        <v>183</v>
      </c>
      <c r="D240" s="49">
        <f>VLOOKUP(A240,Previsional!$A$2:$G$347,7,0)</f>
        <v>1</v>
      </c>
      <c r="E240" s="147">
        <f>VLOOKUP(A240,Patentes!$A$5:$F$350,6,0)</f>
        <v>0.70548604427333972</v>
      </c>
      <c r="F240" s="147">
        <f>VLOOKUP(A240,'I G'!$A$5:$F$350,6,0)</f>
        <v>8.4338718891347669E-2</v>
      </c>
      <c r="G240" s="147">
        <f>VLOOKUP(A240,CGR!$A$2:$D$347,4,0)</f>
        <v>1</v>
      </c>
      <c r="H240" s="147">
        <f>VLOOKUP(A240,TM!$A$2:$D$347,4,0)</f>
        <v>0.68969999999999998</v>
      </c>
      <c r="I240" s="147">
        <f>VLOOKUP(A240,IRPi!$A$5:$G$350,7,0)</f>
        <v>1</v>
      </c>
      <c r="J240" s="147">
        <f>VLOOKUP(A240,'R E I'!$A$3:$H$348,8,0)</f>
        <v>1</v>
      </c>
      <c r="K240" s="147">
        <f t="shared" si="19"/>
        <v>0.62145979521850581</v>
      </c>
      <c r="L240" s="92">
        <f t="shared" si="23"/>
        <v>76</v>
      </c>
      <c r="M240" s="97">
        <f t="shared" si="20"/>
        <v>48</v>
      </c>
      <c r="N240" s="147">
        <f t="shared" si="21"/>
        <v>0</v>
      </c>
      <c r="O240" s="146">
        <f t="shared" si="22"/>
        <v>0</v>
      </c>
      <c r="P240" s="97">
        <v>0</v>
      </c>
    </row>
    <row r="241" spans="1:16" x14ac:dyDescent="0.3">
      <c r="A241" s="106">
        <v>9119</v>
      </c>
      <c r="B241" s="49">
        <v>4</v>
      </c>
      <c r="C241" s="34" t="s">
        <v>201</v>
      </c>
      <c r="D241" s="49">
        <f>VLOOKUP(A241,Previsional!$A$2:$G$347,7,0)</f>
        <v>1</v>
      </c>
      <c r="E241" s="147">
        <f>VLOOKUP(A241,Patentes!$A$5:$F$350,6,0)</f>
        <v>0.52311161217587376</v>
      </c>
      <c r="F241" s="147">
        <f>VLOOKUP(A241,'I G'!$A$5:$F$350,6,0)</f>
        <v>8.0097052892053641E-2</v>
      </c>
      <c r="G241" s="147">
        <f>VLOOKUP(A241,CGR!$A$2:$D$347,4,0)</f>
        <v>1</v>
      </c>
      <c r="H241" s="147">
        <f>VLOOKUP(A241,TM!$A$2:$D$347,4,0)</f>
        <v>0.90469999999999995</v>
      </c>
      <c r="I241" s="147">
        <f>VLOOKUP(A241,IRPi!$A$5:$G$350,7,0)</f>
        <v>1</v>
      </c>
      <c r="J241" s="147">
        <f>VLOOKUP(A241,'R E I'!$A$3:$H$348,8,0)</f>
        <v>0.75</v>
      </c>
      <c r="K241" s="147">
        <f t="shared" si="19"/>
        <v>0.57631832748456924</v>
      </c>
      <c r="L241" s="92">
        <f t="shared" si="23"/>
        <v>77</v>
      </c>
      <c r="M241" s="97">
        <f t="shared" si="20"/>
        <v>48</v>
      </c>
      <c r="N241" s="147">
        <f t="shared" si="21"/>
        <v>0</v>
      </c>
      <c r="O241" s="146">
        <f t="shared" si="22"/>
        <v>0</v>
      </c>
      <c r="P241" s="97">
        <v>0</v>
      </c>
    </row>
    <row r="242" spans="1:16" x14ac:dyDescent="0.3">
      <c r="A242" s="106">
        <v>11401</v>
      </c>
      <c r="B242" s="49">
        <v>4</v>
      </c>
      <c r="C242" s="34" t="s">
        <v>158</v>
      </c>
      <c r="D242" s="49">
        <f>VLOOKUP(A242,Previsional!$A$2:$G$347,7,0)</f>
        <v>1</v>
      </c>
      <c r="E242" s="147">
        <f>VLOOKUP(A242,Patentes!$A$5:$F$350,6,0)</f>
        <v>0.59499536607970338</v>
      </c>
      <c r="F242" s="147">
        <f>VLOOKUP(A242,'I G'!$A$5:$F$350,6,0)</f>
        <v>2.9202400230583805E-2</v>
      </c>
      <c r="G242" s="147">
        <f>VLOOKUP(A242,CGR!$A$2:$D$347,4,0)</f>
        <v>1</v>
      </c>
      <c r="H242" s="147">
        <f>VLOOKUP(A242,TM!$A$2:$D$347,4,0)</f>
        <v>0.66670000000000007</v>
      </c>
      <c r="I242" s="147">
        <f>VLOOKUP(A242,IRPi!$A$5:$G$350,7,0)</f>
        <v>1</v>
      </c>
      <c r="J242" s="147">
        <f>VLOOKUP(A242,'R E I'!$A$3:$H$348,8,0)</f>
        <v>1</v>
      </c>
      <c r="K242" s="147">
        <f t="shared" si="19"/>
        <v>0.56555397818554221</v>
      </c>
      <c r="L242" s="92">
        <f t="shared" si="23"/>
        <v>78</v>
      </c>
      <c r="M242" s="97">
        <f t="shared" si="20"/>
        <v>48</v>
      </c>
      <c r="N242" s="147">
        <f t="shared" si="21"/>
        <v>0</v>
      </c>
      <c r="O242" s="146">
        <f t="shared" si="22"/>
        <v>0</v>
      </c>
      <c r="P242" s="97">
        <v>0</v>
      </c>
    </row>
    <row r="243" spans="1:16" x14ac:dyDescent="0.3">
      <c r="A243" s="106">
        <v>5401</v>
      </c>
      <c r="B243" s="49">
        <v>4</v>
      </c>
      <c r="C243" s="34" t="s">
        <v>212</v>
      </c>
      <c r="D243" s="49">
        <f>VLOOKUP(A243,Previsional!$A$2:$G$347,7,0)</f>
        <v>1</v>
      </c>
      <c r="E243" s="147">
        <f>VLOOKUP(A243,Patentes!$A$5:$F$350,6,0)</f>
        <v>0.49864130434782611</v>
      </c>
      <c r="F243" s="147">
        <f>VLOOKUP(A243,'I G'!$A$5:$F$350,6,0)</f>
        <v>0.1043105156991271</v>
      </c>
      <c r="G243" s="147">
        <f>VLOOKUP(A243,CGR!$A$2:$D$347,4,0)</f>
        <v>1</v>
      </c>
      <c r="H243" s="147">
        <f>VLOOKUP(A243,TM!$A$2:$D$347,4,0)</f>
        <v>0.69879999999999998</v>
      </c>
      <c r="I243" s="147">
        <f>VLOOKUP(A243,IRPi!$A$5:$G$350,7,0)</f>
        <v>1</v>
      </c>
      <c r="J243" s="147">
        <f>VLOOKUP(A243,'R E I'!$A$3:$H$348,8,0)</f>
        <v>0.89879999999999993</v>
      </c>
      <c r="K243" s="147">
        <f t="shared" si="19"/>
        <v>0.55036208544652088</v>
      </c>
      <c r="L243" s="92">
        <f t="shared" si="23"/>
        <v>79</v>
      </c>
      <c r="M243" s="97">
        <f t="shared" si="20"/>
        <v>48</v>
      </c>
      <c r="N243" s="147">
        <f t="shared" si="21"/>
        <v>0</v>
      </c>
      <c r="O243" s="146">
        <f t="shared" si="22"/>
        <v>0</v>
      </c>
      <c r="P243" s="97">
        <v>0</v>
      </c>
    </row>
    <row r="244" spans="1:16" x14ac:dyDescent="0.3">
      <c r="A244" s="106">
        <v>13403</v>
      </c>
      <c r="B244" s="49">
        <v>4</v>
      </c>
      <c r="C244" s="34" t="s">
        <v>229</v>
      </c>
      <c r="D244" s="49">
        <f>VLOOKUP(A244,Previsional!$A$2:$G$347,7,0)</f>
        <v>1</v>
      </c>
      <c r="E244" s="147">
        <f>VLOOKUP(A244,Patentes!$A$5:$F$350,6,0)</f>
        <v>0</v>
      </c>
      <c r="F244" s="147">
        <f>VLOOKUP(A244,'I G'!$A$5:$F$350,6,0)</f>
        <v>0.18459496550784921</v>
      </c>
      <c r="G244" s="147">
        <f>VLOOKUP(A244,CGR!$A$2:$D$347,4,0)</f>
        <v>1</v>
      </c>
      <c r="H244" s="147">
        <f>VLOOKUP(A244,TM!$A$2:$D$347,4,0)</f>
        <v>0.86580000000000001</v>
      </c>
      <c r="I244" s="147">
        <f>VLOOKUP(A244,IRPi!$A$5:$G$350,7,0)</f>
        <v>1</v>
      </c>
      <c r="J244" s="147">
        <f>VLOOKUP(A244,'R E I'!$A$3:$H$348,8,0)</f>
        <v>0.91557500000000003</v>
      </c>
      <c r="K244" s="147">
        <f t="shared" si="19"/>
        <v>0.42179749137696232</v>
      </c>
      <c r="L244" s="92">
        <f t="shared" si="23"/>
        <v>80</v>
      </c>
      <c r="M244" s="97">
        <f t="shared" si="20"/>
        <v>48</v>
      </c>
      <c r="N244" s="147">
        <f t="shared" si="21"/>
        <v>0</v>
      </c>
      <c r="O244" s="146">
        <f t="shared" si="22"/>
        <v>0</v>
      </c>
      <c r="P244" s="97">
        <v>0</v>
      </c>
    </row>
    <row r="245" spans="1:16" x14ac:dyDescent="0.3">
      <c r="A245" s="106">
        <v>6115</v>
      </c>
      <c r="B245" s="49">
        <v>4</v>
      </c>
      <c r="C245" s="34" t="s">
        <v>196</v>
      </c>
      <c r="D245" s="49">
        <f>VLOOKUP(A245,Previsional!$A$2:$G$347,7,0)</f>
        <v>1</v>
      </c>
      <c r="E245" s="147">
        <f>VLOOKUP(A245,Patentes!$A$5:$F$350,6,0)</f>
        <v>0</v>
      </c>
      <c r="F245" s="147">
        <f>VLOOKUP(A245,'I G'!$A$5:$F$350,6,0)</f>
        <v>8.795076954187829E-2</v>
      </c>
      <c r="G245" s="147">
        <f>VLOOKUP(A245,CGR!$A$2:$D$347,4,0)</f>
        <v>1</v>
      </c>
      <c r="H245" s="147">
        <f>VLOOKUP(A245,TM!$A$2:$D$347,4,0)</f>
        <v>0.86760000000000004</v>
      </c>
      <c r="I245" s="147">
        <f>VLOOKUP(A245,IRPi!$A$5:$G$350,7,0)</f>
        <v>1</v>
      </c>
      <c r="J245" s="147">
        <f>VLOOKUP(A245,'R E I'!$A$3:$H$348,8,0)</f>
        <v>0.55449999999999999</v>
      </c>
      <c r="K245" s="147">
        <f t="shared" si="19"/>
        <v>0.37985269238546954</v>
      </c>
      <c r="L245" s="92">
        <f t="shared" si="23"/>
        <v>81</v>
      </c>
      <c r="M245" s="97">
        <f t="shared" si="20"/>
        <v>48</v>
      </c>
      <c r="N245" s="147">
        <f t="shared" si="21"/>
        <v>0</v>
      </c>
      <c r="O245" s="146">
        <f t="shared" si="22"/>
        <v>0</v>
      </c>
      <c r="P245" s="97">
        <v>0</v>
      </c>
    </row>
    <row r="246" spans="1:16" x14ac:dyDescent="0.3">
      <c r="A246" s="106">
        <v>5702</v>
      </c>
      <c r="B246" s="49">
        <v>4</v>
      </c>
      <c r="C246" s="34" t="s">
        <v>157</v>
      </c>
      <c r="D246" s="49">
        <f>VLOOKUP(A246,Previsional!$A$2:$G$347,7,0)</f>
        <v>1</v>
      </c>
      <c r="E246" s="147">
        <f>VLOOKUP(A246,Patentes!$A$5:$F$350,6,0)</f>
        <v>0</v>
      </c>
      <c r="F246" s="147">
        <f>VLOOKUP(A246,'I G'!$A$5:$F$350,6,0)</f>
        <v>9.5900914970777837E-2</v>
      </c>
      <c r="G246" s="147">
        <f>VLOOKUP(A246,CGR!$A$2:$D$347,4,0)</f>
        <v>1</v>
      </c>
      <c r="H246" s="147">
        <f>VLOOKUP(A246,TM!$A$2:$D$347,4,0)</f>
        <v>0.71109999999999995</v>
      </c>
      <c r="I246" s="147">
        <f>VLOOKUP(A246,IRPi!$A$5:$G$350,7,0)</f>
        <v>1</v>
      </c>
      <c r="J246" s="147">
        <f>VLOOKUP(A246,'R E I'!$A$3:$H$348,8,0)</f>
        <v>0.70347499999999996</v>
      </c>
      <c r="K246" s="147">
        <f t="shared" si="19"/>
        <v>0.36581397874269445</v>
      </c>
      <c r="L246" s="92">
        <f t="shared" si="23"/>
        <v>82</v>
      </c>
      <c r="M246" s="97">
        <f t="shared" si="20"/>
        <v>48</v>
      </c>
      <c r="N246" s="147">
        <f t="shared" si="21"/>
        <v>0</v>
      </c>
      <c r="O246" s="146">
        <f t="shared" si="22"/>
        <v>0</v>
      </c>
      <c r="P246" s="97">
        <v>0</v>
      </c>
    </row>
    <row r="247" spans="1:16" x14ac:dyDescent="0.3">
      <c r="A247" s="106">
        <v>5602</v>
      </c>
      <c r="B247" s="49">
        <v>4</v>
      </c>
      <c r="C247" s="34" t="s">
        <v>191</v>
      </c>
      <c r="D247" s="49">
        <f>VLOOKUP(A247,Previsional!$A$2:$G$347,7,0)</f>
        <v>1</v>
      </c>
      <c r="E247" s="147">
        <f>VLOOKUP(A247,Patentes!$A$5:$F$350,6,0)</f>
        <v>0</v>
      </c>
      <c r="F247" s="147">
        <f>VLOOKUP(A247,'I G'!$A$5:$F$350,6,0)</f>
        <v>0.17421485758197833</v>
      </c>
      <c r="G247" s="147">
        <f>VLOOKUP(A247,CGR!$A$2:$D$347,4,0)</f>
        <v>1</v>
      </c>
      <c r="H247" s="147">
        <f>VLOOKUP(A247,TM!$A$2:$D$347,4,0)</f>
        <v>0.41859999999999997</v>
      </c>
      <c r="I247" s="147">
        <f>VLOOKUP(A247,IRPi!$A$5:$G$350,7,0)</f>
        <v>1</v>
      </c>
      <c r="J247" s="147">
        <f>VLOOKUP(A247,'R E I'!$A$3:$H$348,8,0)</f>
        <v>0.95740000000000014</v>
      </c>
      <c r="K247" s="147">
        <f t="shared" si="19"/>
        <v>0.35421371439549459</v>
      </c>
      <c r="L247" s="92">
        <f t="shared" si="23"/>
        <v>83</v>
      </c>
      <c r="M247" s="97">
        <f t="shared" si="20"/>
        <v>48</v>
      </c>
      <c r="N247" s="147">
        <f t="shared" si="21"/>
        <v>0</v>
      </c>
      <c r="O247" s="146">
        <f t="shared" si="22"/>
        <v>0</v>
      </c>
      <c r="P247" s="97">
        <v>0</v>
      </c>
    </row>
    <row r="248" spans="1:16" x14ac:dyDescent="0.3">
      <c r="A248" s="106">
        <v>10304</v>
      </c>
      <c r="B248" s="49">
        <v>4</v>
      </c>
      <c r="C248" s="34" t="s">
        <v>204</v>
      </c>
      <c r="D248" s="49">
        <f>VLOOKUP(A248,Previsional!$A$2:$G$347,7,0)</f>
        <v>1</v>
      </c>
      <c r="E248" s="147">
        <f>VLOOKUP(A248,Patentes!$A$5:$F$350,6,0)</f>
        <v>0</v>
      </c>
      <c r="F248" s="147">
        <f>VLOOKUP(A248,'I G'!$A$5:$F$350,6,0)</f>
        <v>0</v>
      </c>
      <c r="G248" s="147">
        <f>VLOOKUP(A248,CGR!$A$2:$D$347,4,0)</f>
        <v>0.6071428571428571</v>
      </c>
      <c r="H248" s="147">
        <f>VLOOKUP(A248,TM!$A$2:$D$347,4,0)</f>
        <v>0.57540000000000002</v>
      </c>
      <c r="I248" s="147">
        <f>VLOOKUP(A248,IRPi!$A$5:$G$350,7,0)</f>
        <v>0</v>
      </c>
      <c r="J248" s="147">
        <f>VLOOKUP(A248,'R E I'!$A$3:$H$348,8,0)</f>
        <v>0.71740000000000004</v>
      </c>
      <c r="K248" s="147">
        <f t="shared" si="19"/>
        <v>0.21325142857142859</v>
      </c>
      <c r="L248" s="92">
        <f t="shared" si="23"/>
        <v>84</v>
      </c>
      <c r="M248" s="97">
        <f t="shared" si="20"/>
        <v>48</v>
      </c>
      <c r="N248" s="147">
        <f t="shared" si="21"/>
        <v>0</v>
      </c>
      <c r="O248" s="146">
        <f t="shared" si="22"/>
        <v>0</v>
      </c>
      <c r="P248" s="97">
        <v>0</v>
      </c>
    </row>
    <row r="249" spans="1:16" x14ac:dyDescent="0.3">
      <c r="A249" s="106">
        <v>10210</v>
      </c>
      <c r="B249" s="49">
        <v>4</v>
      </c>
      <c r="C249" s="34" t="s">
        <v>188</v>
      </c>
      <c r="D249" s="49">
        <f>VLOOKUP(A249,Previsional!$A$2:$G$347,7,0)</f>
        <v>0</v>
      </c>
      <c r="E249" s="147">
        <f>VLOOKUP(A249,Patentes!$A$5:$F$350,6,0)</f>
        <v>0.87296898079763663</v>
      </c>
      <c r="F249" s="147">
        <f>VLOOKUP(A249,'I G'!$A$5:$F$350,6,0)</f>
        <v>2.5325718569565666E-2</v>
      </c>
      <c r="G249" s="147">
        <f>VLOOKUP(A249,CGR!$A$2:$D$347,4,0)</f>
        <v>1</v>
      </c>
      <c r="H249" s="147">
        <f>VLOOKUP(A249,TM!$A$2:$D$347,4,0)</f>
        <v>0.84040000000000004</v>
      </c>
      <c r="I249" s="147">
        <f>VLOOKUP(A249,IRPi!$A$5:$G$350,7,0)</f>
        <v>1</v>
      </c>
      <c r="J249" s="147">
        <f>VLOOKUP(A249,'R E I'!$A$3:$H$348,8,0)</f>
        <v>1</v>
      </c>
      <c r="K249" s="147">
        <f t="shared" si="19"/>
        <v>0</v>
      </c>
      <c r="L249" s="92">
        <f t="shared" si="23"/>
        <v>85</v>
      </c>
      <c r="M249" s="97">
        <f t="shared" si="20"/>
        <v>48</v>
      </c>
      <c r="N249" s="147">
        <f t="shared" si="21"/>
        <v>0</v>
      </c>
      <c r="O249" s="146">
        <f t="shared" si="22"/>
        <v>0</v>
      </c>
      <c r="P249" s="97">
        <v>0</v>
      </c>
    </row>
    <row r="250" spans="1:16" x14ac:dyDescent="0.3">
      <c r="A250" s="106">
        <v>10208</v>
      </c>
      <c r="B250" s="49">
        <v>4</v>
      </c>
      <c r="C250" s="34" t="s">
        <v>164</v>
      </c>
      <c r="D250" s="49">
        <f>VLOOKUP(A250,Previsional!$A$2:$G$347,7,0)</f>
        <v>0</v>
      </c>
      <c r="E250" s="147">
        <f>VLOOKUP(A250,Patentes!$A$5:$F$350,6,0)</f>
        <v>0.98552425665101717</v>
      </c>
      <c r="F250" s="147">
        <f>VLOOKUP(A250,'I G'!$A$5:$F$350,6,0)</f>
        <v>0.10646639856767631</v>
      </c>
      <c r="G250" s="147">
        <f>VLOOKUP(A250,CGR!$A$2:$D$347,4,0)</f>
        <v>1</v>
      </c>
      <c r="H250" s="147">
        <f>VLOOKUP(A250,TM!$A$2:$D$347,4,0)</f>
        <v>0.85629999999999995</v>
      </c>
      <c r="I250" s="147">
        <f>VLOOKUP(A250,IRPi!$A$5:$G$350,7,0)</f>
        <v>1</v>
      </c>
      <c r="J250" s="147">
        <f>VLOOKUP(A250,'R E I'!$A$3:$H$348,8,0)</f>
        <v>1</v>
      </c>
      <c r="K250" s="147">
        <f t="shared" si="19"/>
        <v>0</v>
      </c>
      <c r="L250" s="92">
        <f t="shared" si="23"/>
        <v>85</v>
      </c>
      <c r="M250" s="97">
        <f t="shared" si="20"/>
        <v>48</v>
      </c>
      <c r="N250" s="147">
        <f t="shared" si="21"/>
        <v>0</v>
      </c>
      <c r="O250" s="146">
        <f t="shared" si="22"/>
        <v>0</v>
      </c>
      <c r="P250" s="97">
        <v>0</v>
      </c>
    </row>
    <row r="251" spans="1:16" x14ac:dyDescent="0.3">
      <c r="A251" s="106">
        <v>2103</v>
      </c>
      <c r="B251" s="49">
        <v>4</v>
      </c>
      <c r="C251" s="34" t="s">
        <v>203</v>
      </c>
      <c r="D251" s="49">
        <f>VLOOKUP(A251,Previsional!$A$2:$G$347,7,0)</f>
        <v>0</v>
      </c>
      <c r="E251" s="147">
        <f>VLOOKUP(A251,Patentes!$A$5:$F$350,6,0)</f>
        <v>0.86387434554973819</v>
      </c>
      <c r="F251" s="147">
        <f>VLOOKUP(A251,'I G'!$A$5:$F$350,6,0)</f>
        <v>0.18411012314584443</v>
      </c>
      <c r="G251" s="147">
        <f>VLOOKUP(A251,CGR!$A$2:$D$347,4,0)</f>
        <v>1</v>
      </c>
      <c r="H251" s="147">
        <f>VLOOKUP(A251,TM!$A$2:$D$347,4,0)</f>
        <v>0.67230000000000001</v>
      </c>
      <c r="I251" s="147">
        <f>VLOOKUP(A251,IRPi!$A$5:$G$350,7,0)</f>
        <v>1</v>
      </c>
      <c r="J251" s="147">
        <f>VLOOKUP(A251,'R E I'!$A$3:$H$348,8,0)</f>
        <v>0.91150000000000009</v>
      </c>
      <c r="K251" s="147">
        <f t="shared" si="19"/>
        <v>0</v>
      </c>
      <c r="L251" s="92">
        <f t="shared" si="23"/>
        <v>85</v>
      </c>
      <c r="M251" s="97">
        <f t="shared" si="20"/>
        <v>48</v>
      </c>
      <c r="N251" s="147">
        <f t="shared" si="21"/>
        <v>0</v>
      </c>
      <c r="O251" s="146">
        <f t="shared" si="22"/>
        <v>0</v>
      </c>
      <c r="P251" s="97">
        <v>0</v>
      </c>
    </row>
    <row r="252" spans="1:16" x14ac:dyDescent="0.3">
      <c r="A252" s="106">
        <v>6117</v>
      </c>
      <c r="B252" s="49">
        <v>4</v>
      </c>
      <c r="C252" s="34" t="s">
        <v>162</v>
      </c>
      <c r="D252" s="49">
        <f>VLOOKUP(A252,Previsional!$A$2:$G$347,7,0)</f>
        <v>0</v>
      </c>
      <c r="E252" s="147">
        <f>VLOOKUP(A252,Patentes!$A$5:$F$350,6,0)</f>
        <v>0.82315112540192925</v>
      </c>
      <c r="F252" s="147">
        <f>VLOOKUP(A252,'I G'!$A$5:$F$350,6,0)</f>
        <v>0.11224099813868485</v>
      </c>
      <c r="G252" s="147">
        <f>VLOOKUP(A252,CGR!$A$2:$D$347,4,0)</f>
        <v>1</v>
      </c>
      <c r="H252" s="147">
        <f>VLOOKUP(A252,TM!$A$2:$D$347,4,0)</f>
        <v>0.93610000000000004</v>
      </c>
      <c r="I252" s="147">
        <f>VLOOKUP(A252,IRPi!$A$5:$G$350,7,0)</f>
        <v>1</v>
      </c>
      <c r="J252" s="147">
        <f>VLOOKUP(A252,'R E I'!$A$3:$H$348,8,0)</f>
        <v>1</v>
      </c>
      <c r="K252" s="147">
        <f t="shared" si="19"/>
        <v>0</v>
      </c>
      <c r="L252" s="92">
        <f t="shared" si="23"/>
        <v>85</v>
      </c>
      <c r="M252" s="97">
        <f t="shared" si="20"/>
        <v>48</v>
      </c>
      <c r="N252" s="147">
        <f t="shared" si="21"/>
        <v>0</v>
      </c>
      <c r="O252" s="146">
        <f t="shared" si="22"/>
        <v>0</v>
      </c>
      <c r="P252" s="97">
        <v>0</v>
      </c>
    </row>
    <row r="253" spans="1:16" x14ac:dyDescent="0.3">
      <c r="A253" s="106">
        <v>6301</v>
      </c>
      <c r="B253" s="49">
        <v>4</v>
      </c>
      <c r="C253" s="34" t="s">
        <v>213</v>
      </c>
      <c r="D253" s="49">
        <f>VLOOKUP(A253,Previsional!$A$2:$G$347,7,0)</f>
        <v>0</v>
      </c>
      <c r="E253" s="147">
        <f>VLOOKUP(A253,Patentes!$A$5:$F$350,6,0)</f>
        <v>0.57277303567520244</v>
      </c>
      <c r="F253" s="147">
        <f>VLOOKUP(A253,'I G'!$A$5:$F$350,6,0)</f>
        <v>0.24239141441474299</v>
      </c>
      <c r="G253" s="147">
        <f>VLOOKUP(A253,CGR!$A$2:$D$347,4,0)</f>
        <v>1</v>
      </c>
      <c r="H253" s="147">
        <f>VLOOKUP(A253,TM!$A$2:$D$347,4,0)</f>
        <v>0.64959999999999996</v>
      </c>
      <c r="I253" s="147">
        <f>VLOOKUP(A253,IRPi!$A$5:$G$350,7,0)</f>
        <v>1</v>
      </c>
      <c r="J253" s="147">
        <f>VLOOKUP(A253,'R E I'!$A$3:$H$348,8,0)</f>
        <v>0.95942499999999997</v>
      </c>
      <c r="K253" s="147">
        <f t="shared" si="19"/>
        <v>0</v>
      </c>
      <c r="L253" s="92">
        <f t="shared" si="23"/>
        <v>85</v>
      </c>
      <c r="M253" s="97">
        <f t="shared" si="20"/>
        <v>48</v>
      </c>
      <c r="N253" s="147">
        <f t="shared" si="21"/>
        <v>0</v>
      </c>
      <c r="O253" s="146">
        <f t="shared" si="22"/>
        <v>0</v>
      </c>
      <c r="P253" s="97">
        <v>0</v>
      </c>
    </row>
    <row r="254" spans="1:16" x14ac:dyDescent="0.3">
      <c r="A254" s="106">
        <v>6303</v>
      </c>
      <c r="B254" s="49">
        <v>4</v>
      </c>
      <c r="C254" s="34" t="s">
        <v>234</v>
      </c>
      <c r="D254" s="49">
        <f>VLOOKUP(A254,Previsional!$A$2:$G$347,7,0)</f>
        <v>0</v>
      </c>
      <c r="E254" s="147">
        <f>VLOOKUP(A254,Patentes!$A$5:$F$350,6,0)</f>
        <v>0.67582938388625591</v>
      </c>
      <c r="F254" s="147">
        <f>VLOOKUP(A254,'I G'!$A$5:$F$350,6,0)</f>
        <v>0.10226465303331617</v>
      </c>
      <c r="G254" s="147">
        <f>VLOOKUP(A254,CGR!$A$2:$D$347,4,0)</f>
        <v>0.8571428571428571</v>
      </c>
      <c r="H254" s="147">
        <f>VLOOKUP(A254,TM!$A$2:$D$347,4,0)</f>
        <v>0.84650000000000003</v>
      </c>
      <c r="I254" s="147">
        <f>VLOOKUP(A254,IRPi!$A$5:$G$350,7,0)</f>
        <v>1</v>
      </c>
      <c r="J254" s="147">
        <f>VLOOKUP(A254,'R E I'!$A$3:$H$348,8,0)</f>
        <v>0.61795</v>
      </c>
      <c r="K254" s="147">
        <f t="shared" si="19"/>
        <v>0</v>
      </c>
      <c r="L254" s="92">
        <f t="shared" si="23"/>
        <v>85</v>
      </c>
      <c r="M254" s="97">
        <f t="shared" si="20"/>
        <v>48</v>
      </c>
      <c r="N254" s="147">
        <f t="shared" si="21"/>
        <v>0</v>
      </c>
      <c r="O254" s="146">
        <f t="shared" si="22"/>
        <v>0</v>
      </c>
      <c r="P254" s="97">
        <v>0</v>
      </c>
    </row>
    <row r="255" spans="1:16" x14ac:dyDescent="0.3">
      <c r="A255" s="106">
        <v>10307</v>
      </c>
      <c r="B255" s="49">
        <v>4</v>
      </c>
      <c r="C255" s="34" t="s">
        <v>226</v>
      </c>
      <c r="D255" s="49">
        <f>VLOOKUP(A255,Previsional!$A$2:$G$347,7,0)</f>
        <v>0</v>
      </c>
      <c r="E255" s="147">
        <f>VLOOKUP(A255,Patentes!$A$5:$F$350,6,0)</f>
        <v>0.90714285714285714</v>
      </c>
      <c r="F255" s="147">
        <f>VLOOKUP(A255,'I G'!$A$5:$F$350,6,0)</f>
        <v>0.11817509916579537</v>
      </c>
      <c r="G255" s="147">
        <f>VLOOKUP(A255,CGR!$A$2:$D$347,4,0)</f>
        <v>1</v>
      </c>
      <c r="H255" s="147">
        <f>VLOOKUP(A255,TM!$A$2:$D$347,4,0)</f>
        <v>0.54400000000000004</v>
      </c>
      <c r="I255" s="147">
        <f>VLOOKUP(A255,IRPi!$A$5:$G$350,7,0)</f>
        <v>1</v>
      </c>
      <c r="J255" s="147">
        <f>VLOOKUP(A255,'R E I'!$A$3:$H$348,8,0)</f>
        <v>0.61792500000000006</v>
      </c>
      <c r="K255" s="147">
        <f t="shared" si="19"/>
        <v>0</v>
      </c>
      <c r="L255" s="92">
        <f t="shared" si="23"/>
        <v>85</v>
      </c>
      <c r="M255" s="97">
        <f t="shared" si="20"/>
        <v>48</v>
      </c>
      <c r="N255" s="147">
        <f t="shared" si="21"/>
        <v>0</v>
      </c>
      <c r="O255" s="146">
        <f t="shared" si="22"/>
        <v>0</v>
      </c>
      <c r="P255" s="97">
        <v>0</v>
      </c>
    </row>
    <row r="256" spans="1:16" x14ac:dyDescent="0.3">
      <c r="A256" s="106">
        <v>13203</v>
      </c>
      <c r="B256" s="49">
        <v>4</v>
      </c>
      <c r="C256" s="34" t="s">
        <v>225</v>
      </c>
      <c r="D256" s="49">
        <f>VLOOKUP(A256,Previsional!$A$2:$G$347,7,0)</f>
        <v>0</v>
      </c>
      <c r="E256" s="147">
        <f>VLOOKUP(A256,Patentes!$A$5:$F$350,6,0)</f>
        <v>0</v>
      </c>
      <c r="F256" s="147">
        <f>VLOOKUP(A256,'I G'!$A$5:$F$350,6,0)</f>
        <v>0.10233669033321814</v>
      </c>
      <c r="G256" s="147">
        <f>VLOOKUP(A256,CGR!$A$2:$D$347,4,0)</f>
        <v>0.8571428571428571</v>
      </c>
      <c r="H256" s="147">
        <f>VLOOKUP(A256,TM!$A$2:$D$347,4,0)</f>
        <v>0.62509999999999999</v>
      </c>
      <c r="I256" s="147">
        <f>VLOOKUP(A256,IRPi!$A$5:$G$350,7,0)</f>
        <v>0.98842048340829858</v>
      </c>
      <c r="J256" s="147">
        <f>VLOOKUP(A256,'R E I'!$A$3:$H$348,8,0)</f>
        <v>0.55247500000000005</v>
      </c>
      <c r="K256" s="147">
        <f t="shared" si="19"/>
        <v>0</v>
      </c>
      <c r="L256" s="92">
        <f t="shared" si="23"/>
        <v>85</v>
      </c>
      <c r="M256" s="97">
        <f t="shared" si="20"/>
        <v>48</v>
      </c>
      <c r="N256" s="147">
        <f t="shared" si="21"/>
        <v>0</v>
      </c>
      <c r="O256" s="146">
        <f t="shared" si="22"/>
        <v>0</v>
      </c>
      <c r="P256" s="97">
        <v>0</v>
      </c>
    </row>
    <row r="257" spans="1:17" x14ac:dyDescent="0.3">
      <c r="A257" s="106">
        <v>13303</v>
      </c>
      <c r="B257" s="49">
        <v>4</v>
      </c>
      <c r="C257" s="34" t="s">
        <v>216</v>
      </c>
      <c r="D257" s="49">
        <f>VLOOKUP(A257,Previsional!$A$2:$G$347,7,0)</f>
        <v>0</v>
      </c>
      <c r="E257" s="147">
        <f>VLOOKUP(A257,Patentes!$A$5:$F$350,6,0)</f>
        <v>0</v>
      </c>
      <c r="F257" s="147">
        <f>VLOOKUP(A257,'I G'!$A$5:$F$350,6,0)</f>
        <v>0.13931462875330514</v>
      </c>
      <c r="G257" s="147">
        <f>VLOOKUP(A257,CGR!$A$2:$D$347,4,0)</f>
        <v>1</v>
      </c>
      <c r="H257" s="147">
        <f>VLOOKUP(A257,TM!$A$2:$D$347,4,0)</f>
        <v>0.77329999999999999</v>
      </c>
      <c r="I257" s="147">
        <f>VLOOKUP(A257,IRPi!$A$5:$G$350,7,0)</f>
        <v>1</v>
      </c>
      <c r="J257" s="147">
        <f>VLOOKUP(A257,'R E I'!$A$3:$H$348,8,0)</f>
        <v>0.59287500000000004</v>
      </c>
      <c r="K257" s="147">
        <f t="shared" si="19"/>
        <v>0</v>
      </c>
      <c r="L257" s="92">
        <f t="shared" si="23"/>
        <v>85</v>
      </c>
      <c r="M257" s="97">
        <f t="shared" si="20"/>
        <v>48</v>
      </c>
      <c r="N257" s="147">
        <f t="shared" si="21"/>
        <v>0</v>
      </c>
      <c r="O257" s="146">
        <f t="shared" si="22"/>
        <v>0</v>
      </c>
      <c r="P257" s="97">
        <v>0</v>
      </c>
    </row>
    <row r="258" spans="1:17" x14ac:dyDescent="0.3">
      <c r="A258" s="106">
        <v>13502</v>
      </c>
      <c r="B258" s="49">
        <v>4</v>
      </c>
      <c r="C258" s="34" t="s">
        <v>215</v>
      </c>
      <c r="D258" s="49">
        <f>VLOOKUP(A258,Previsional!$A$2:$G$347,7,0)</f>
        <v>0</v>
      </c>
      <c r="E258" s="147">
        <f>VLOOKUP(A258,Patentes!$A$5:$F$350,6,0)</f>
        <v>0</v>
      </c>
      <c r="F258" s="147">
        <f>VLOOKUP(A258,'I G'!$A$5:$F$350,6,0)</f>
        <v>1</v>
      </c>
      <c r="G258" s="147">
        <f>VLOOKUP(A258,CGR!$A$2:$D$347,4,0)</f>
        <v>1</v>
      </c>
      <c r="H258" s="147">
        <f>VLOOKUP(A258,TM!$A$2:$D$347,4,0)</f>
        <v>0.9274</v>
      </c>
      <c r="I258" s="147">
        <f>VLOOKUP(A258,IRPi!$A$5:$G$350,7,0)</f>
        <v>1</v>
      </c>
      <c r="J258" s="147">
        <f>VLOOKUP(A258,'R E I'!$A$3:$H$348,8,0)</f>
        <v>0.26190000000000002</v>
      </c>
      <c r="K258" s="147">
        <f t="shared" si="19"/>
        <v>0</v>
      </c>
      <c r="L258" s="92">
        <f t="shared" si="23"/>
        <v>85</v>
      </c>
      <c r="M258" s="97">
        <f t="shared" si="20"/>
        <v>48</v>
      </c>
      <c r="N258" s="147">
        <f t="shared" si="21"/>
        <v>0</v>
      </c>
      <c r="O258" s="146">
        <f t="shared" si="22"/>
        <v>0</v>
      </c>
      <c r="P258" s="97">
        <v>0</v>
      </c>
    </row>
    <row r="259" spans="1:17" x14ac:dyDescent="0.3">
      <c r="A259" s="106">
        <v>14105</v>
      </c>
      <c r="B259" s="49">
        <v>4</v>
      </c>
      <c r="C259" s="34" t="s">
        <v>233</v>
      </c>
      <c r="D259" s="49">
        <f>VLOOKUP(A259,Previsional!$A$2:$G$347,7,0)</f>
        <v>0</v>
      </c>
      <c r="E259" s="147">
        <f>VLOOKUP(A259,Patentes!$A$5:$F$350,6,0)</f>
        <v>0.73478260869565215</v>
      </c>
      <c r="F259" s="147">
        <f>VLOOKUP(A259,'I G'!$A$5:$F$350,6,0)</f>
        <v>6.6189023846100495E-2</v>
      </c>
      <c r="G259" s="147">
        <f>VLOOKUP(A259,CGR!$A$2:$D$347,4,0)</f>
        <v>1</v>
      </c>
      <c r="H259" s="147">
        <f>VLOOKUP(A259,TM!$A$2:$D$347,4,0)</f>
        <v>0.87769999999999992</v>
      </c>
      <c r="I259" s="147">
        <f>VLOOKUP(A259,IRPi!$A$5:$G$350,7,0)</f>
        <v>1</v>
      </c>
      <c r="J259" s="147">
        <f>VLOOKUP(A259,'R E I'!$A$3:$H$348,8,0)</f>
        <v>0.97917500000000002</v>
      </c>
      <c r="K259" s="147">
        <f t="shared" si="19"/>
        <v>0</v>
      </c>
      <c r="L259" s="92">
        <f t="shared" si="23"/>
        <v>85</v>
      </c>
      <c r="M259" s="97">
        <f t="shared" si="20"/>
        <v>48</v>
      </c>
      <c r="N259" s="147">
        <f t="shared" si="21"/>
        <v>0</v>
      </c>
      <c r="O259" s="146">
        <f t="shared" si="22"/>
        <v>0</v>
      </c>
      <c r="P259" s="97">
        <v>0</v>
      </c>
    </row>
    <row r="260" spans="1:17" ht="15" thickBot="1" x14ac:dyDescent="0.35">
      <c r="A260" s="100">
        <v>14106</v>
      </c>
      <c r="B260" s="101">
        <v>4</v>
      </c>
      <c r="C260" s="100" t="s">
        <v>232</v>
      </c>
      <c r="D260" s="101">
        <f>VLOOKUP(A260,Previsional!$A$2:$G$347,7,0)</f>
        <v>0</v>
      </c>
      <c r="E260" s="187">
        <f>VLOOKUP(A260,Patentes!$A$5:$F$350,6,0)</f>
        <v>0.65307486631016043</v>
      </c>
      <c r="F260" s="187">
        <f>VLOOKUP(A260,'I G'!$A$5:$F$350,6,0)</f>
        <v>7.1733099250630275E-2</v>
      </c>
      <c r="G260" s="187">
        <f>VLOOKUP(A260,CGR!$A$2:$D$347,4,0)</f>
        <v>1</v>
      </c>
      <c r="H260" s="187">
        <f>VLOOKUP(A260,TM!$A$2:$D$347,4,0)</f>
        <v>0.89269999999999994</v>
      </c>
      <c r="I260" s="187">
        <f>VLOOKUP(A260,IRPi!$A$5:$G$350,7,0)</f>
        <v>1</v>
      </c>
      <c r="J260" s="187">
        <f>VLOOKUP(A260,'R E I'!$A$3:$H$348,8,0)</f>
        <v>0.875</v>
      </c>
      <c r="K260" s="187">
        <f t="shared" si="19"/>
        <v>0</v>
      </c>
      <c r="L260" s="188">
        <f t="shared" si="23"/>
        <v>85</v>
      </c>
      <c r="M260" s="189">
        <f t="shared" si="20"/>
        <v>48</v>
      </c>
      <c r="N260" s="187">
        <f t="shared" si="21"/>
        <v>0</v>
      </c>
      <c r="O260" s="190">
        <f t="shared" si="22"/>
        <v>0</v>
      </c>
      <c r="P260" s="189">
        <v>0</v>
      </c>
      <c r="Q260" s="100"/>
    </row>
    <row r="261" spans="1:17" ht="15" thickTop="1" x14ac:dyDescent="0.3">
      <c r="A261" s="106">
        <v>5201</v>
      </c>
      <c r="B261" s="49">
        <v>5</v>
      </c>
      <c r="C261" s="34" t="s">
        <v>236</v>
      </c>
      <c r="D261" s="49">
        <f>VLOOKUP(A261,Previsional!$A$2:$G$347,7,0)</f>
        <v>1</v>
      </c>
      <c r="E261" s="147">
        <f>VLOOKUP(A261,Patentes!$A$5:$F$350,6,0)</f>
        <v>0</v>
      </c>
      <c r="F261" s="147">
        <f>VLOOKUP(A261,'I G'!$A$5:$F$350,6,0)</f>
        <v>2.8817387921761897E-3</v>
      </c>
      <c r="G261" s="147">
        <f>VLOOKUP(A261,CGR!$A$2:$D$347,4,0)</f>
        <v>1</v>
      </c>
      <c r="H261" s="147">
        <f>VLOOKUP(A261,TM!$A$2:$D$347,4,0)</f>
        <v>0.74639999999999995</v>
      </c>
      <c r="I261" s="147">
        <f>VLOOKUP(A261,IRPi!$A$5:$G$350,7,0)</f>
        <v>1</v>
      </c>
      <c r="J261" s="147">
        <f>VLOOKUP(A261,'R E I'!$A$3:$H$348,8,0)</f>
        <v>1</v>
      </c>
      <c r="K261" s="147">
        <f>IF(D261=1,D261*SUMPRODUCT($E$13:$J$13,E261:J261),0)</f>
        <v>0.89856000000000014</v>
      </c>
      <c r="L261" s="92">
        <f t="shared" ref="L261:L292" si="24">_xlfn.RANK.EQ(K261,$K$261:$K$369,0)</f>
        <v>1</v>
      </c>
      <c r="M261" s="97">
        <f t="shared" si="20"/>
        <v>55</v>
      </c>
      <c r="N261" s="147">
        <f t="shared" si="21"/>
        <v>0.89856000000000014</v>
      </c>
      <c r="O261" s="146">
        <f t="shared" si="22"/>
        <v>2.2550094314252457E-2</v>
      </c>
      <c r="P261" s="97">
        <v>114562323</v>
      </c>
    </row>
    <row r="262" spans="1:17" x14ac:dyDescent="0.3">
      <c r="A262" s="106">
        <v>6204</v>
      </c>
      <c r="B262" s="49">
        <v>5</v>
      </c>
      <c r="C262" s="106" t="s">
        <v>321</v>
      </c>
      <c r="D262" s="49">
        <f>VLOOKUP(A262,Previsional!$A$2:$G$347,7,0)</f>
        <v>1</v>
      </c>
      <c r="E262" s="147">
        <f>VLOOKUP(A262,Patentes!$A$5:$F$350,6,0)</f>
        <v>0.98391420911528149</v>
      </c>
      <c r="F262" s="147">
        <f>VLOOKUP(A262,'I G'!$A$5:$F$350,6,0)</f>
        <v>0.61922483553142771</v>
      </c>
      <c r="G262" s="147">
        <f>VLOOKUP(A262,CGR!$A$2:$D$347,4,0)</f>
        <v>0.8571428571428571</v>
      </c>
      <c r="H262" s="147">
        <f>VLOOKUP(A262,TM!$A$2:$D$347,4,0)</f>
        <v>0.83040000000000003</v>
      </c>
      <c r="I262" s="147">
        <f>VLOOKUP(A262,IRPi!$A$5:$G$350,7,0)</f>
        <v>1</v>
      </c>
      <c r="J262" s="147">
        <f>VLOOKUP(A262,'R E I'!$A$3:$H$348,8,0)</f>
        <v>1</v>
      </c>
      <c r="K262" s="147">
        <f t="shared" ref="K262:K293" si="25">IF(D262=1,D262*SUMPRODUCT($E$12:$J$12,E262:J262),0)</f>
        <v>0.85230761064463412</v>
      </c>
      <c r="L262" s="92">
        <f t="shared" si="24"/>
        <v>2</v>
      </c>
      <c r="M262" s="97">
        <f t="shared" si="20"/>
        <v>55</v>
      </c>
      <c r="N262" s="147">
        <f t="shared" si="21"/>
        <v>0.85230761064463412</v>
      </c>
      <c r="O262" s="146">
        <f t="shared" si="22"/>
        <v>2.1389352970076186E-2</v>
      </c>
      <c r="P262" s="97">
        <v>108665354</v>
      </c>
    </row>
    <row r="263" spans="1:17" x14ac:dyDescent="0.3">
      <c r="A263" s="106">
        <v>16305</v>
      </c>
      <c r="B263" s="49">
        <v>5</v>
      </c>
      <c r="C263" s="106" t="s">
        <v>268</v>
      </c>
      <c r="D263" s="49">
        <f>VLOOKUP(A263,Previsional!$A$2:$G$347,7,0)</f>
        <v>1</v>
      </c>
      <c r="E263" s="147">
        <f>VLOOKUP(A263,Patentes!$A$5:$F$350,6,0)</f>
        <v>1</v>
      </c>
      <c r="F263" s="147">
        <f>VLOOKUP(A263,'I G'!$A$5:$F$350,6,0)</f>
        <v>0.2605514834125161</v>
      </c>
      <c r="G263" s="147">
        <f>VLOOKUP(A263,CGR!$A$2:$D$347,4,0)</f>
        <v>1</v>
      </c>
      <c r="H263" s="147">
        <f>VLOOKUP(A263,TM!$A$2:$D$347,4,0)</f>
        <v>0.90610000000000002</v>
      </c>
      <c r="I263" s="147">
        <f>VLOOKUP(A263,IRPi!$A$5:$G$350,7,0)</f>
        <v>1</v>
      </c>
      <c r="J263" s="147">
        <f>VLOOKUP(A263,'R E I'!$A$3:$H$348,8,0)</f>
        <v>1</v>
      </c>
      <c r="K263" s="147">
        <f t="shared" si="25"/>
        <v>0.80105287085312915</v>
      </c>
      <c r="L263" s="92">
        <f t="shared" si="24"/>
        <v>3</v>
      </c>
      <c r="M263" s="97">
        <f t="shared" si="20"/>
        <v>55</v>
      </c>
      <c r="N263" s="147">
        <f t="shared" si="21"/>
        <v>0.80105287085312915</v>
      </c>
      <c r="O263" s="146">
        <f t="shared" si="22"/>
        <v>2.0103073571537518E-2</v>
      </c>
      <c r="P263" s="97">
        <v>102130608</v>
      </c>
    </row>
    <row r="264" spans="1:17" x14ac:dyDescent="0.3">
      <c r="A264" s="106">
        <v>4104</v>
      </c>
      <c r="B264" s="49">
        <v>5</v>
      </c>
      <c r="C264" s="34" t="s">
        <v>324</v>
      </c>
      <c r="D264" s="49">
        <f>VLOOKUP(A264,Previsional!$A$2:$G$347,7,0)</f>
        <v>1</v>
      </c>
      <c r="E264" s="147">
        <f>VLOOKUP(A264,Patentes!$A$5:$F$350,6,0)</f>
        <v>0.96875</v>
      </c>
      <c r="F264" s="147">
        <f>VLOOKUP(A264,'I G'!$A$5:$F$350,6,0)</f>
        <v>0.32329158150631221</v>
      </c>
      <c r="G264" s="147">
        <f>VLOOKUP(A264,CGR!$A$2:$D$347,4,0)</f>
        <v>1</v>
      </c>
      <c r="H264" s="147">
        <f>VLOOKUP(A264,TM!$A$2:$D$347,4,0)</f>
        <v>0.64540000000000008</v>
      </c>
      <c r="I264" s="147">
        <f>VLOOKUP(A264,IRPi!$A$5:$G$350,7,0)</f>
        <v>1</v>
      </c>
      <c r="J264" s="147">
        <f>VLOOKUP(A264,'R E I'!$A$3:$H$348,8,0)</f>
        <v>0.99452499999999999</v>
      </c>
      <c r="K264" s="147">
        <f t="shared" si="25"/>
        <v>0.76642164537657798</v>
      </c>
      <c r="L264" s="92">
        <f t="shared" si="24"/>
        <v>4</v>
      </c>
      <c r="M264" s="97">
        <f t="shared" si="20"/>
        <v>55</v>
      </c>
      <c r="N264" s="147">
        <f t="shared" si="21"/>
        <v>0.76642164537657798</v>
      </c>
      <c r="O264" s="146">
        <f t="shared" si="22"/>
        <v>1.9233974790471845E-2</v>
      </c>
      <c r="P264" s="97">
        <v>97715283</v>
      </c>
    </row>
    <row r="265" spans="1:17" x14ac:dyDescent="0.3">
      <c r="A265" s="106">
        <v>12402</v>
      </c>
      <c r="B265" s="49">
        <v>5</v>
      </c>
      <c r="C265" s="34" t="s">
        <v>255</v>
      </c>
      <c r="D265" s="49">
        <f>VLOOKUP(A265,Previsional!$A$2:$G$347,7,0)</f>
        <v>1</v>
      </c>
      <c r="E265" s="147">
        <f>VLOOKUP(A265,Patentes!$A$5:$F$350,6,0)</f>
        <v>1</v>
      </c>
      <c r="F265" s="147">
        <f>VLOOKUP(A265,'I G'!$A$5:$F$350,6,0)</f>
        <v>5.3891299852317068E-2</v>
      </c>
      <c r="G265" s="147">
        <f>VLOOKUP(A265,CGR!$A$2:$D$347,4,0)</f>
        <v>1</v>
      </c>
      <c r="H265" s="147">
        <f>VLOOKUP(A265,TM!$A$2:$D$347,4,0)</f>
        <v>0.93689999999999996</v>
      </c>
      <c r="I265" s="147">
        <f>VLOOKUP(A265,IRPi!$A$5:$G$350,7,0)</f>
        <v>1</v>
      </c>
      <c r="J265" s="147">
        <f>VLOOKUP(A265,'R E I'!$A$3:$H$348,8,0)</f>
        <v>0.99562499999999998</v>
      </c>
      <c r="K265" s="147">
        <f t="shared" si="25"/>
        <v>0.75378907496307923</v>
      </c>
      <c r="L265" s="92">
        <f t="shared" si="24"/>
        <v>5</v>
      </c>
      <c r="M265" s="97">
        <f t="shared" si="20"/>
        <v>55</v>
      </c>
      <c r="N265" s="147">
        <f t="shared" si="21"/>
        <v>0.75378907496307923</v>
      </c>
      <c r="O265" s="146">
        <f t="shared" si="22"/>
        <v>1.8916950157441405E-2</v>
      </c>
      <c r="P265" s="97">
        <v>96104688</v>
      </c>
    </row>
    <row r="266" spans="1:17" x14ac:dyDescent="0.3">
      <c r="A266" s="106">
        <v>8104</v>
      </c>
      <c r="B266" s="49">
        <v>5</v>
      </c>
      <c r="C266" s="34" t="s">
        <v>303</v>
      </c>
      <c r="D266" s="49">
        <f>VLOOKUP(A266,Previsional!$A$2:$G$347,7,0)</f>
        <v>1</v>
      </c>
      <c r="E266" s="147">
        <f>VLOOKUP(A266,Patentes!$A$5:$F$350,6,0)</f>
        <v>1</v>
      </c>
      <c r="F266" s="147">
        <f>VLOOKUP(A266,'I G'!$A$5:$F$350,6,0)</f>
        <v>6.1478700743432105E-2</v>
      </c>
      <c r="G266" s="147">
        <f>VLOOKUP(A266,CGR!$A$2:$D$347,4,0)</f>
        <v>1</v>
      </c>
      <c r="H266" s="147">
        <f>VLOOKUP(A266,TM!$A$2:$D$347,4,0)</f>
        <v>0.91180000000000005</v>
      </c>
      <c r="I266" s="147">
        <f>VLOOKUP(A266,IRPi!$A$5:$G$350,7,0)</f>
        <v>1</v>
      </c>
      <c r="J266" s="147">
        <f>VLOOKUP(A266,'R E I'!$A$3:$H$348,8,0)</f>
        <v>1</v>
      </c>
      <c r="K266" s="147">
        <f t="shared" si="25"/>
        <v>0.752139675185858</v>
      </c>
      <c r="L266" s="92">
        <f t="shared" si="24"/>
        <v>6</v>
      </c>
      <c r="M266" s="97">
        <f t="shared" si="20"/>
        <v>55</v>
      </c>
      <c r="N266" s="147">
        <f t="shared" si="21"/>
        <v>0.752139675185858</v>
      </c>
      <c r="O266" s="146">
        <f t="shared" si="22"/>
        <v>1.8875557127996243E-2</v>
      </c>
      <c r="P266" s="97">
        <v>95894397</v>
      </c>
    </row>
    <row r="267" spans="1:17" x14ac:dyDescent="0.3">
      <c r="A267" s="106">
        <v>7103</v>
      </c>
      <c r="B267" s="49">
        <v>5</v>
      </c>
      <c r="C267" s="34" t="s">
        <v>340</v>
      </c>
      <c r="D267" s="49">
        <f>VLOOKUP(A267,Previsional!$A$2:$G$347,7,0)</f>
        <v>1</v>
      </c>
      <c r="E267" s="147">
        <f>VLOOKUP(A267,Patentes!$A$5:$F$350,6,0)</f>
        <v>0.97153024911032027</v>
      </c>
      <c r="F267" s="147">
        <f>VLOOKUP(A267,'I G'!$A$5:$F$350,6,0)</f>
        <v>8.0413706769065812E-2</v>
      </c>
      <c r="G267" s="147">
        <f>VLOOKUP(A267,CGR!$A$2:$D$347,4,0)</f>
        <v>1</v>
      </c>
      <c r="H267" s="147">
        <f>VLOOKUP(A267,TM!$A$2:$D$347,4,0)</f>
        <v>0.91659999999999997</v>
      </c>
      <c r="I267" s="147">
        <f>VLOOKUP(A267,IRPi!$A$5:$G$350,7,0)</f>
        <v>1</v>
      </c>
      <c r="J267" s="147">
        <f>VLOOKUP(A267,'R E I'!$A$3:$H$348,8,0)</f>
        <v>1</v>
      </c>
      <c r="K267" s="147">
        <f t="shared" si="25"/>
        <v>0.74762901388087866</v>
      </c>
      <c r="L267" s="92">
        <f t="shared" si="24"/>
        <v>7</v>
      </c>
      <c r="M267" s="97">
        <f t="shared" si="20"/>
        <v>55</v>
      </c>
      <c r="N267" s="147">
        <f t="shared" si="21"/>
        <v>0.74762901388087866</v>
      </c>
      <c r="O267" s="146">
        <f t="shared" si="22"/>
        <v>1.8762358412443655E-2</v>
      </c>
      <c r="P267" s="97">
        <v>95319308</v>
      </c>
    </row>
    <row r="268" spans="1:17" x14ac:dyDescent="0.3">
      <c r="A268" s="106">
        <v>5404</v>
      </c>
      <c r="B268" s="49">
        <v>5</v>
      </c>
      <c r="C268" s="106" t="s">
        <v>254</v>
      </c>
      <c r="D268" s="49">
        <f>VLOOKUP(A268,Previsional!$A$2:$G$347,7,0)</f>
        <v>1</v>
      </c>
      <c r="E268" s="147">
        <f>VLOOKUP(A268,Patentes!$A$5:$F$350,6,0)</f>
        <v>0.93471810089020768</v>
      </c>
      <c r="F268" s="147">
        <f>VLOOKUP(A268,'I G'!$A$5:$F$350,6,0)</f>
        <v>0.23479703282067771</v>
      </c>
      <c r="G268" s="147">
        <f>VLOOKUP(A268,CGR!$A$2:$D$347,4,0)</f>
        <v>1</v>
      </c>
      <c r="H268" s="147">
        <f>VLOOKUP(A268,TM!$A$2:$D$347,4,0)</f>
        <v>0.7772</v>
      </c>
      <c r="I268" s="147">
        <f>VLOOKUP(A268,IRPi!$A$5:$G$350,7,0)</f>
        <v>1</v>
      </c>
      <c r="J268" s="147">
        <f>VLOOKUP(A268,'R E I'!$A$3:$H$348,8,0)</f>
        <v>0.89582499999999998</v>
      </c>
      <c r="K268" s="147">
        <f t="shared" si="25"/>
        <v>0.74722184351674215</v>
      </c>
      <c r="L268" s="92">
        <f t="shared" si="24"/>
        <v>8</v>
      </c>
      <c r="M268" s="97">
        <f t="shared" si="20"/>
        <v>55</v>
      </c>
      <c r="N268" s="147">
        <f t="shared" si="21"/>
        <v>0.74722184351674215</v>
      </c>
      <c r="O268" s="146">
        <f t="shared" si="22"/>
        <v>1.875214014086107E-2</v>
      </c>
      <c r="P268" s="97">
        <v>95267396</v>
      </c>
    </row>
    <row r="269" spans="1:17" x14ac:dyDescent="0.3">
      <c r="A269" s="106">
        <v>9113</v>
      </c>
      <c r="B269" s="49">
        <v>5</v>
      </c>
      <c r="C269" s="34" t="s">
        <v>286</v>
      </c>
      <c r="D269" s="49">
        <f>VLOOKUP(A269,Previsional!$A$2:$G$347,7,0)</f>
        <v>1</v>
      </c>
      <c r="E269" s="147">
        <f>VLOOKUP(A269,Patentes!$A$5:$F$350,6,0)</f>
        <v>1</v>
      </c>
      <c r="F269" s="147">
        <f>VLOOKUP(A269,'I G'!$A$5:$F$350,6,0)</f>
        <v>3.5559312169759993E-2</v>
      </c>
      <c r="G269" s="147">
        <f>VLOOKUP(A269,CGR!$A$2:$D$347,4,0)</f>
        <v>1</v>
      </c>
      <c r="H269" s="147">
        <f>VLOOKUP(A269,TM!$A$2:$D$347,4,0)</f>
        <v>0.91930000000000012</v>
      </c>
      <c r="I269" s="147">
        <f>VLOOKUP(A269,IRPi!$A$5:$G$350,7,0)</f>
        <v>1</v>
      </c>
      <c r="J269" s="147">
        <f>VLOOKUP(A269,'R E I'!$A$3:$H$348,8,0)</f>
        <v>1</v>
      </c>
      <c r="K269" s="147">
        <f t="shared" si="25"/>
        <v>0.74678482804244006</v>
      </c>
      <c r="L269" s="92">
        <f t="shared" si="24"/>
        <v>9</v>
      </c>
      <c r="M269" s="97">
        <f t="shared" si="20"/>
        <v>55</v>
      </c>
      <c r="N269" s="147">
        <f t="shared" si="21"/>
        <v>0.74678482804244006</v>
      </c>
      <c r="O269" s="146">
        <f t="shared" si="22"/>
        <v>1.8741172881955377E-2</v>
      </c>
      <c r="P269" s="97">
        <v>95211678</v>
      </c>
    </row>
    <row r="270" spans="1:17" x14ac:dyDescent="0.3">
      <c r="A270" s="106">
        <v>7403</v>
      </c>
      <c r="B270" s="49">
        <v>5</v>
      </c>
      <c r="C270" s="34" t="s">
        <v>293</v>
      </c>
      <c r="D270" s="49">
        <f>VLOOKUP(A270,Previsional!$A$2:$G$347,7,0)</f>
        <v>1</v>
      </c>
      <c r="E270" s="147">
        <f>VLOOKUP(A270,Patentes!$A$5:$F$350,6,0)</f>
        <v>0.99854651162790697</v>
      </c>
      <c r="F270" s="147">
        <f>VLOOKUP(A270,'I G'!$A$5:$F$350,6,0)</f>
        <v>0.10576050359400345</v>
      </c>
      <c r="G270" s="147">
        <f>VLOOKUP(A270,CGR!$A$2:$D$347,4,0)</f>
        <v>1</v>
      </c>
      <c r="H270" s="147">
        <f>VLOOKUP(A270,TM!$A$2:$D$347,4,0)</f>
        <v>0.80559999999999998</v>
      </c>
      <c r="I270" s="147">
        <f>VLOOKUP(A270,IRPi!$A$5:$G$350,7,0)</f>
        <v>1</v>
      </c>
      <c r="J270" s="147">
        <f>VLOOKUP(A270,'R E I'!$A$3:$H$348,8,0)</f>
        <v>1</v>
      </c>
      <c r="K270" s="147">
        <f t="shared" si="25"/>
        <v>0.74677140496826833</v>
      </c>
      <c r="L270" s="92">
        <f t="shared" si="24"/>
        <v>10</v>
      </c>
      <c r="M270" s="97">
        <f t="shared" si="20"/>
        <v>55</v>
      </c>
      <c r="N270" s="147">
        <f t="shared" si="21"/>
        <v>0.74677140496826833</v>
      </c>
      <c r="O270" s="146">
        <f t="shared" si="22"/>
        <v>1.874083601898734E-2</v>
      </c>
      <c r="P270" s="97">
        <v>95209967</v>
      </c>
    </row>
    <row r="271" spans="1:17" x14ac:dyDescent="0.3">
      <c r="A271" s="106">
        <v>16304</v>
      </c>
      <c r="B271" s="49">
        <v>5</v>
      </c>
      <c r="C271" s="106" t="s">
        <v>287</v>
      </c>
      <c r="D271" s="49">
        <f>VLOOKUP(A271,Previsional!$A$2:$G$347,7,0)</f>
        <v>1</v>
      </c>
      <c r="E271" s="147">
        <f>VLOOKUP(A271,Patentes!$A$5:$F$350,6,0)</f>
        <v>0.9887640449438202</v>
      </c>
      <c r="F271" s="147">
        <f>VLOOKUP(A271,'I G'!$A$5:$F$350,6,0)</f>
        <v>5.7624602605352009E-2</v>
      </c>
      <c r="G271" s="147">
        <f>VLOOKUP(A271,CGR!$A$2:$D$347,4,0)</f>
        <v>1</v>
      </c>
      <c r="H271" s="147">
        <f>VLOOKUP(A271,TM!$A$2:$D$347,4,0)</f>
        <v>0.90099999999999991</v>
      </c>
      <c r="I271" s="147">
        <f>VLOOKUP(A271,IRPi!$A$5:$G$350,7,0)</f>
        <v>1</v>
      </c>
      <c r="J271" s="147">
        <f>VLOOKUP(A271,'R E I'!$A$3:$H$348,8,0)</f>
        <v>1</v>
      </c>
      <c r="K271" s="147">
        <f t="shared" si="25"/>
        <v>0.74562356638167515</v>
      </c>
      <c r="L271" s="92">
        <f t="shared" si="24"/>
        <v>11</v>
      </c>
      <c r="M271" s="97">
        <f t="shared" si="20"/>
        <v>55</v>
      </c>
      <c r="N271" s="147">
        <f t="shared" si="21"/>
        <v>0.74562356638167515</v>
      </c>
      <c r="O271" s="146">
        <f t="shared" si="22"/>
        <v>1.8712030075716757E-2</v>
      </c>
      <c r="P271" s="97">
        <v>95063623</v>
      </c>
    </row>
    <row r="272" spans="1:17" x14ac:dyDescent="0.3">
      <c r="A272" s="106">
        <v>8312</v>
      </c>
      <c r="B272" s="49">
        <v>5</v>
      </c>
      <c r="C272" s="106" t="s">
        <v>304</v>
      </c>
      <c r="D272" s="49">
        <f>VLOOKUP(A272,Previsional!$A$2:$G$347,7,0)</f>
        <v>1</v>
      </c>
      <c r="E272" s="147">
        <f>VLOOKUP(A272,Patentes!$A$5:$F$350,6,0)</f>
        <v>0.96197718631178708</v>
      </c>
      <c r="F272" s="147">
        <f>VLOOKUP(A272,'I G'!$A$5:$F$350,6,0)</f>
        <v>9.3817137977337012E-2</v>
      </c>
      <c r="G272" s="147">
        <f>VLOOKUP(A272,CGR!$A$2:$D$347,4,0)</f>
        <v>1</v>
      </c>
      <c r="H272" s="147">
        <f>VLOOKUP(A272,TM!$A$2:$D$347,4,0)</f>
        <v>0.87769999999999992</v>
      </c>
      <c r="I272" s="147">
        <f>VLOOKUP(A272,IRPi!$A$5:$G$350,7,0)</f>
        <v>1</v>
      </c>
      <c r="J272" s="147">
        <f>VLOOKUP(A272,'R E I'!$A$3:$H$348,8,0)</f>
        <v>1</v>
      </c>
      <c r="K272" s="147">
        <f t="shared" si="25"/>
        <v>0.74180129970345976</v>
      </c>
      <c r="L272" s="92">
        <f t="shared" si="24"/>
        <v>12</v>
      </c>
      <c r="M272" s="97">
        <f t="shared" si="20"/>
        <v>55</v>
      </c>
      <c r="N272" s="147">
        <f t="shared" si="21"/>
        <v>0.74180129970345976</v>
      </c>
      <c r="O272" s="146">
        <f t="shared" si="22"/>
        <v>1.8616107183435794E-2</v>
      </c>
      <c r="P272" s="97">
        <v>94576301</v>
      </c>
    </row>
    <row r="273" spans="1:16" x14ac:dyDescent="0.3">
      <c r="A273" s="106">
        <v>16302</v>
      </c>
      <c r="B273" s="49">
        <v>5</v>
      </c>
      <c r="C273" s="34" t="s">
        <v>290</v>
      </c>
      <c r="D273" s="49">
        <f>VLOOKUP(A273,Previsional!$A$2:$G$347,7,0)</f>
        <v>1</v>
      </c>
      <c r="E273" s="147">
        <f>VLOOKUP(A273,Patentes!$A$5:$F$350,6,0)</f>
        <v>0.97645211930926212</v>
      </c>
      <c r="F273" s="147">
        <f>VLOOKUP(A273,'I G'!$A$5:$F$350,6,0)</f>
        <v>7.6434801474783057E-2</v>
      </c>
      <c r="G273" s="147">
        <f>VLOOKUP(A273,CGR!$A$2:$D$347,4,0)</f>
        <v>1</v>
      </c>
      <c r="H273" s="147">
        <f>VLOOKUP(A273,TM!$A$2:$D$347,4,0)</f>
        <v>0.84530000000000005</v>
      </c>
      <c r="I273" s="147">
        <f>VLOOKUP(A273,IRPi!$A$5:$G$350,7,0)</f>
        <v>1</v>
      </c>
      <c r="J273" s="147">
        <f>VLOOKUP(A273,'R E I'!$A$3:$H$348,8,0)</f>
        <v>1</v>
      </c>
      <c r="K273" s="147">
        <f t="shared" si="25"/>
        <v>0.73766194212693759</v>
      </c>
      <c r="L273" s="92">
        <f t="shared" si="24"/>
        <v>13</v>
      </c>
      <c r="M273" s="97">
        <f t="shared" si="20"/>
        <v>55</v>
      </c>
      <c r="N273" s="147">
        <f t="shared" si="21"/>
        <v>0.73766194212693759</v>
      </c>
      <c r="O273" s="146">
        <f t="shared" si="22"/>
        <v>1.8512226637060494E-2</v>
      </c>
      <c r="P273" s="97">
        <v>94048552</v>
      </c>
    </row>
    <row r="274" spans="1:16" x14ac:dyDescent="0.3">
      <c r="A274" s="106">
        <v>12103</v>
      </c>
      <c r="B274" s="49">
        <v>5</v>
      </c>
      <c r="C274" s="34" t="s">
        <v>243</v>
      </c>
      <c r="D274" s="49">
        <f>VLOOKUP(A274,Previsional!$A$2:$G$347,7,0)</f>
        <v>1</v>
      </c>
      <c r="E274" s="147">
        <f>VLOOKUP(A274,Patentes!$A$5:$F$350,6,0)</f>
        <v>1</v>
      </c>
      <c r="F274" s="147">
        <f>VLOOKUP(A274,'I G'!$A$5:$F$350,6,0)</f>
        <v>3.1491897118986437E-2</v>
      </c>
      <c r="G274" s="147">
        <f>VLOOKUP(A274,CGR!$A$2:$D$347,4,0)</f>
        <v>1</v>
      </c>
      <c r="H274" s="147">
        <f>VLOOKUP(A274,TM!$A$2:$D$347,4,0)</f>
        <v>0.87150000000000005</v>
      </c>
      <c r="I274" s="147">
        <f>VLOOKUP(A274,IRPi!$A$5:$G$350,7,0)</f>
        <v>1</v>
      </c>
      <c r="J274" s="147">
        <f>VLOOKUP(A274,'R E I'!$A$3:$H$348,8,0)</f>
        <v>0.97917500000000002</v>
      </c>
      <c r="K274" s="147">
        <f t="shared" si="25"/>
        <v>0.73755672427974661</v>
      </c>
      <c r="L274" s="92">
        <f t="shared" si="24"/>
        <v>14</v>
      </c>
      <c r="M274" s="97">
        <f t="shared" si="20"/>
        <v>55</v>
      </c>
      <c r="N274" s="147">
        <f t="shared" si="21"/>
        <v>0.73755672427974661</v>
      </c>
      <c r="O274" s="146">
        <f t="shared" si="22"/>
        <v>1.8509586109574629E-2</v>
      </c>
      <c r="P274" s="97">
        <v>94035137</v>
      </c>
    </row>
    <row r="275" spans="1:16" x14ac:dyDescent="0.3">
      <c r="A275" s="106">
        <v>2202</v>
      </c>
      <c r="B275" s="49">
        <v>5</v>
      </c>
      <c r="C275" s="34" t="s">
        <v>323</v>
      </c>
      <c r="D275" s="49">
        <f>VLOOKUP(A275,Previsional!$A$2:$G$347,7,0)</f>
        <v>1</v>
      </c>
      <c r="E275" s="147">
        <f>VLOOKUP(A275,Patentes!$A$5:$F$350,6,0)</f>
        <v>1</v>
      </c>
      <c r="F275" s="147">
        <f>VLOOKUP(A275,'I G'!$A$5:$F$350,6,0)</f>
        <v>5.2979754206623632E-2</v>
      </c>
      <c r="G275" s="147">
        <f>VLOOKUP(A275,CGR!$A$2:$D$347,4,0)</f>
        <v>1</v>
      </c>
      <c r="H275" s="147">
        <f>VLOOKUP(A275,TM!$A$2:$D$347,4,0)</f>
        <v>0.8256</v>
      </c>
      <c r="I275" s="147">
        <f>VLOOKUP(A275,IRPi!$A$5:$G$350,7,0)</f>
        <v>1</v>
      </c>
      <c r="J275" s="147">
        <f>VLOOKUP(A275,'R E I'!$A$3:$H$348,8,0)</f>
        <v>1</v>
      </c>
      <c r="K275" s="147">
        <f t="shared" si="25"/>
        <v>0.73708493855165591</v>
      </c>
      <c r="L275" s="92">
        <f t="shared" si="24"/>
        <v>15</v>
      </c>
      <c r="M275" s="97">
        <f t="shared" si="20"/>
        <v>55</v>
      </c>
      <c r="N275" s="147">
        <f t="shared" si="21"/>
        <v>0.73708493855165591</v>
      </c>
      <c r="O275" s="146">
        <f t="shared" si="22"/>
        <v>1.8497746262859258E-2</v>
      </c>
      <c r="P275" s="97">
        <v>93974986</v>
      </c>
    </row>
    <row r="276" spans="1:16" x14ac:dyDescent="0.3">
      <c r="A276" s="106">
        <v>7303</v>
      </c>
      <c r="B276" s="49">
        <v>5</v>
      </c>
      <c r="C276" s="34" t="s">
        <v>241</v>
      </c>
      <c r="D276" s="49">
        <f>VLOOKUP(A276,Previsional!$A$2:$G$347,7,0)</f>
        <v>1</v>
      </c>
      <c r="E276" s="147">
        <f>VLOOKUP(A276,Patentes!$A$5:$F$350,6,0)</f>
        <v>0.92169312169312168</v>
      </c>
      <c r="F276" s="147">
        <f>VLOOKUP(A276,'I G'!$A$5:$F$350,6,0)</f>
        <v>0.12171295727526554</v>
      </c>
      <c r="G276" s="147">
        <f>VLOOKUP(A276,CGR!$A$2:$D$347,4,0)</f>
        <v>1</v>
      </c>
      <c r="H276" s="147">
        <f>VLOOKUP(A276,TM!$A$2:$D$347,4,0)</f>
        <v>0.88040000000000007</v>
      </c>
      <c r="I276" s="147">
        <f>VLOOKUP(A276,IRPi!$A$5:$G$350,7,0)</f>
        <v>1</v>
      </c>
      <c r="J276" s="147">
        <f>VLOOKUP(A276,'R E I'!$A$3:$H$348,8,0)</f>
        <v>1</v>
      </c>
      <c r="K276" s="147">
        <f t="shared" si="25"/>
        <v>0.73508083191140905</v>
      </c>
      <c r="L276" s="92">
        <f t="shared" si="24"/>
        <v>16</v>
      </c>
      <c r="M276" s="97">
        <f t="shared" si="20"/>
        <v>55</v>
      </c>
      <c r="N276" s="147">
        <f t="shared" si="21"/>
        <v>0.73508083191140905</v>
      </c>
      <c r="O276" s="146">
        <f t="shared" si="22"/>
        <v>1.8447451576078869E-2</v>
      </c>
      <c r="P276" s="97">
        <v>93719472</v>
      </c>
    </row>
    <row r="277" spans="1:16" x14ac:dyDescent="0.3">
      <c r="A277" s="106">
        <v>4305</v>
      </c>
      <c r="B277" s="49">
        <v>5</v>
      </c>
      <c r="C277" s="34" t="s">
        <v>279</v>
      </c>
      <c r="D277" s="49">
        <f>VLOOKUP(A277,Previsional!$A$2:$G$347,7,0)</f>
        <v>1</v>
      </c>
      <c r="E277" s="147">
        <f>VLOOKUP(A277,Patentes!$A$5:$F$350,6,0)</f>
        <v>0.95726495726495731</v>
      </c>
      <c r="F277" s="147">
        <f>VLOOKUP(A277,'I G'!$A$5:$F$350,6,0)</f>
        <v>7.3744721243411165E-2</v>
      </c>
      <c r="G277" s="147">
        <f>VLOOKUP(A277,CGR!$A$2:$D$347,4,0)</f>
        <v>1</v>
      </c>
      <c r="H277" s="147">
        <f>VLOOKUP(A277,TM!$A$2:$D$347,4,0)</f>
        <v>0.84530000000000005</v>
      </c>
      <c r="I277" s="147">
        <f>VLOOKUP(A277,IRPi!$A$5:$G$350,7,0)</f>
        <v>1</v>
      </c>
      <c r="J277" s="147">
        <f>VLOOKUP(A277,'R E I'!$A$3:$H$348,8,0)</f>
        <v>1</v>
      </c>
      <c r="K277" s="147">
        <f t="shared" si="25"/>
        <v>0.73027391535358788</v>
      </c>
      <c r="L277" s="92">
        <f t="shared" si="24"/>
        <v>17</v>
      </c>
      <c r="M277" s="97">
        <f t="shared" si="20"/>
        <v>55</v>
      </c>
      <c r="N277" s="147">
        <f t="shared" si="21"/>
        <v>0.73027391535358788</v>
      </c>
      <c r="O277" s="146">
        <f t="shared" si="22"/>
        <v>1.8326818093907831E-2</v>
      </c>
      <c r="P277" s="97">
        <v>93106612</v>
      </c>
    </row>
    <row r="278" spans="1:16" x14ac:dyDescent="0.3">
      <c r="A278" s="106">
        <v>8204</v>
      </c>
      <c r="B278" s="49">
        <v>5</v>
      </c>
      <c r="C278" s="106" t="s">
        <v>288</v>
      </c>
      <c r="D278" s="49">
        <f>VLOOKUP(A278,Previsional!$A$2:$G$347,7,0)</f>
        <v>1</v>
      </c>
      <c r="E278" s="147">
        <f>VLOOKUP(A278,Patentes!$A$5:$F$350,6,0)</f>
        <v>1</v>
      </c>
      <c r="F278" s="147">
        <f>VLOOKUP(A278,'I G'!$A$5:$F$350,6,0)</f>
        <v>3.8174185693491881E-2</v>
      </c>
      <c r="G278" s="147">
        <f>VLOOKUP(A278,CGR!$A$2:$D$347,4,0)</f>
        <v>1</v>
      </c>
      <c r="H278" s="147">
        <f>VLOOKUP(A278,TM!$A$2:$D$347,4,0)</f>
        <v>0.80079999999999996</v>
      </c>
      <c r="I278" s="147">
        <f>VLOOKUP(A278,IRPi!$A$5:$G$350,7,0)</f>
        <v>1</v>
      </c>
      <c r="J278" s="147">
        <f>VLOOKUP(A278,'R E I'!$A$3:$H$348,8,0)</f>
        <v>1</v>
      </c>
      <c r="K278" s="147">
        <f t="shared" si="25"/>
        <v>0.72966354642337306</v>
      </c>
      <c r="L278" s="92">
        <f t="shared" si="24"/>
        <v>18</v>
      </c>
      <c r="M278" s="97">
        <f t="shared" si="20"/>
        <v>55</v>
      </c>
      <c r="N278" s="147">
        <f t="shared" si="21"/>
        <v>0.72966354642337306</v>
      </c>
      <c r="O278" s="146">
        <f t="shared" si="22"/>
        <v>1.8311500388976793E-2</v>
      </c>
      <c r="P278" s="97">
        <v>93028793</v>
      </c>
    </row>
    <row r="279" spans="1:16" x14ac:dyDescent="0.3">
      <c r="A279" s="106">
        <v>7105</v>
      </c>
      <c r="B279" s="49">
        <v>5</v>
      </c>
      <c r="C279" s="106" t="s">
        <v>266</v>
      </c>
      <c r="D279" s="49">
        <f>VLOOKUP(A279,Previsional!$A$2:$G$347,7,0)</f>
        <v>1</v>
      </c>
      <c r="E279" s="147">
        <f>VLOOKUP(A279,Patentes!$A$5:$F$350,6,0)</f>
        <v>0.86238532110091748</v>
      </c>
      <c r="F279" s="147">
        <f>VLOOKUP(A279,'I G'!$A$5:$F$350,6,0)</f>
        <v>0.24502410512714534</v>
      </c>
      <c r="G279" s="147">
        <f>VLOOKUP(A279,CGR!$A$2:$D$347,4,0)</f>
        <v>1</v>
      </c>
      <c r="H279" s="147">
        <f>VLOOKUP(A279,TM!$A$2:$D$347,4,0)</f>
        <v>0.75780000000000003</v>
      </c>
      <c r="I279" s="147">
        <f>VLOOKUP(A279,IRPi!$A$5:$G$350,7,0)</f>
        <v>1</v>
      </c>
      <c r="J279" s="147">
        <f>VLOOKUP(A279,'R E I'!$A$3:$H$348,8,0)</f>
        <v>1</v>
      </c>
      <c r="K279" s="147">
        <f t="shared" si="25"/>
        <v>0.72676088866710753</v>
      </c>
      <c r="L279" s="92">
        <f t="shared" si="24"/>
        <v>19</v>
      </c>
      <c r="M279" s="97">
        <f t="shared" si="20"/>
        <v>55</v>
      </c>
      <c r="N279" s="147">
        <f t="shared" si="21"/>
        <v>0.72676088866710753</v>
      </c>
      <c r="O279" s="146">
        <f t="shared" si="22"/>
        <v>1.8238655830832892E-2</v>
      </c>
      <c r="P279" s="97">
        <v>92658717</v>
      </c>
    </row>
    <row r="280" spans="1:16" x14ac:dyDescent="0.3">
      <c r="A280" s="106">
        <v>7307</v>
      </c>
      <c r="B280" s="49">
        <v>5</v>
      </c>
      <c r="C280" s="34" t="s">
        <v>330</v>
      </c>
      <c r="D280" s="49">
        <f>VLOOKUP(A280,Previsional!$A$2:$G$347,7,0)</f>
        <v>1</v>
      </c>
      <c r="E280" s="147">
        <f>VLOOKUP(A280,Patentes!$A$5:$F$350,6,0)</f>
        <v>0.89546351084812625</v>
      </c>
      <c r="F280" s="147">
        <f>VLOOKUP(A280,'I G'!$A$5:$F$350,6,0)</f>
        <v>0.21001596151398164</v>
      </c>
      <c r="G280" s="147">
        <f>VLOOKUP(A280,CGR!$A$2:$D$347,4,0)</f>
        <v>1</v>
      </c>
      <c r="H280" s="147">
        <f>VLOOKUP(A280,TM!$A$2:$D$347,4,0)</f>
        <v>0.73760000000000003</v>
      </c>
      <c r="I280" s="147">
        <f>VLOOKUP(A280,IRPi!$A$5:$G$350,7,0)</f>
        <v>1</v>
      </c>
      <c r="J280" s="147">
        <f>VLOOKUP(A280,'R E I'!$A$3:$H$348,8,0)</f>
        <v>1</v>
      </c>
      <c r="K280" s="147">
        <f t="shared" si="25"/>
        <v>0.72655621917533963</v>
      </c>
      <c r="L280" s="92">
        <f t="shared" si="24"/>
        <v>20</v>
      </c>
      <c r="M280" s="97">
        <f t="shared" si="20"/>
        <v>55</v>
      </c>
      <c r="N280" s="147">
        <f t="shared" si="21"/>
        <v>0.72655621917533963</v>
      </c>
      <c r="O280" s="146">
        <f t="shared" si="22"/>
        <v>1.8233519483407436E-2</v>
      </c>
      <c r="P280" s="97">
        <v>92632622</v>
      </c>
    </row>
    <row r="281" spans="1:16" x14ac:dyDescent="0.3">
      <c r="A281" s="106">
        <v>11102</v>
      </c>
      <c r="B281" s="82">
        <v>5</v>
      </c>
      <c r="C281" s="74" t="s">
        <v>327</v>
      </c>
      <c r="D281" s="49">
        <f>VLOOKUP(A281,Previsional!$A$2:$G$347,7,0)</f>
        <v>1</v>
      </c>
      <c r="E281" s="147">
        <f>VLOOKUP(A281,Patentes!$A$5:$F$350,6,0)</f>
        <v>0.97727272727272729</v>
      </c>
      <c r="F281" s="147">
        <f>VLOOKUP(A281,'I G'!$A$5:$F$350,6,0)</f>
        <v>6.355588673072253E-2</v>
      </c>
      <c r="G281" s="147">
        <f>VLOOKUP(A281,CGR!$A$2:$D$347,4,0)</f>
        <v>1</v>
      </c>
      <c r="H281" s="147">
        <f>VLOOKUP(A281,TM!$A$2:$D$347,4,0)</f>
        <v>0.78749999999999998</v>
      </c>
      <c r="I281" s="147">
        <f>VLOOKUP(A281,IRPi!$A$5:$G$350,7,0)</f>
        <v>1</v>
      </c>
      <c r="J281" s="147">
        <f>VLOOKUP(A281,'R E I'!$A$3:$H$348,8,0)</f>
        <v>1</v>
      </c>
      <c r="K281" s="147">
        <f t="shared" si="25"/>
        <v>0.72605942622813524</v>
      </c>
      <c r="L281" s="92">
        <f t="shared" si="24"/>
        <v>21</v>
      </c>
      <c r="M281" s="97">
        <f t="shared" ref="M281:M344" si="26">VLOOKUP(B281,$C$3:$E$8,3,0)</f>
        <v>55</v>
      </c>
      <c r="N281" s="147">
        <f t="shared" ref="N281:N344" si="27">IF(L281&lt;=M281,K281,0)</f>
        <v>0.72605942622813524</v>
      </c>
      <c r="O281" s="146">
        <f t="shared" ref="O281:O344" si="28">(N281/VLOOKUP(B281,$C$16:$D$21,2,0))</f>
        <v>1.8221052060181257E-2</v>
      </c>
      <c r="P281" s="97">
        <v>92569284</v>
      </c>
    </row>
    <row r="282" spans="1:16" x14ac:dyDescent="0.3">
      <c r="A282" s="106">
        <v>16205</v>
      </c>
      <c r="B282" s="49">
        <v>5</v>
      </c>
      <c r="C282" s="34" t="s">
        <v>263</v>
      </c>
      <c r="D282" s="49">
        <f>VLOOKUP(A282,Previsional!$A$2:$G$347,7,0)</f>
        <v>1</v>
      </c>
      <c r="E282" s="147">
        <f>VLOOKUP(A282,Patentes!$A$5:$F$350,6,0)</f>
        <v>0.97902097902097907</v>
      </c>
      <c r="F282" s="147">
        <f>VLOOKUP(A282,'I G'!$A$5:$F$350,6,0)</f>
        <v>4.1053829826359876E-2</v>
      </c>
      <c r="G282" s="147">
        <f>VLOOKUP(A282,CGR!$A$2:$D$347,4,0)</f>
        <v>1</v>
      </c>
      <c r="H282" s="147">
        <f>VLOOKUP(A282,TM!$A$2:$D$347,4,0)</f>
        <v>0.81920000000000004</v>
      </c>
      <c r="I282" s="147">
        <f>VLOOKUP(A282,IRPi!$A$5:$G$350,7,0)</f>
        <v>1</v>
      </c>
      <c r="J282" s="147">
        <f>VLOOKUP(A282,'R E I'!$A$3:$H$348,8,0)</f>
        <v>0.99890000000000001</v>
      </c>
      <c r="K282" s="147">
        <f t="shared" si="25"/>
        <v>0.72574580011393264</v>
      </c>
      <c r="L282" s="92">
        <f t="shared" si="24"/>
        <v>22</v>
      </c>
      <c r="M282" s="97">
        <f t="shared" si="26"/>
        <v>55</v>
      </c>
      <c r="N282" s="147">
        <f t="shared" si="27"/>
        <v>0.72574580011393264</v>
      </c>
      <c r="O282" s="146">
        <f t="shared" si="28"/>
        <v>1.8213181357663141E-2</v>
      </c>
      <c r="P282" s="97">
        <v>92529298</v>
      </c>
    </row>
    <row r="283" spans="1:16" x14ac:dyDescent="0.3">
      <c r="A283" s="106">
        <v>6109</v>
      </c>
      <c r="B283" s="49">
        <v>5</v>
      </c>
      <c r="C283" s="34" t="s">
        <v>282</v>
      </c>
      <c r="D283" s="49">
        <f>VLOOKUP(A283,Previsional!$A$2:$G$347,7,0)</f>
        <v>1</v>
      </c>
      <c r="E283" s="147">
        <f>VLOOKUP(A283,Patentes!$A$5:$F$350,6,0)</f>
        <v>0.96239316239316242</v>
      </c>
      <c r="F283" s="147">
        <f>VLOOKUP(A283,'I G'!$A$5:$F$350,6,0)</f>
        <v>0.10634767080682377</v>
      </c>
      <c r="G283" s="147">
        <f>VLOOKUP(A283,CGR!$A$2:$D$347,4,0)</f>
        <v>1</v>
      </c>
      <c r="H283" s="147">
        <f>VLOOKUP(A283,TM!$A$2:$D$347,4,0)</f>
        <v>0.74419999999999997</v>
      </c>
      <c r="I283" s="147">
        <f>VLOOKUP(A283,IRPi!$A$5:$G$350,7,0)</f>
        <v>1</v>
      </c>
      <c r="J283" s="147">
        <f>VLOOKUP(A283,'R E I'!$A$3:$H$348,8,0)</f>
        <v>1</v>
      </c>
      <c r="K283" s="147">
        <f t="shared" si="25"/>
        <v>0.72505452453931285</v>
      </c>
      <c r="L283" s="92">
        <f t="shared" si="24"/>
        <v>23</v>
      </c>
      <c r="M283" s="97">
        <f t="shared" si="26"/>
        <v>55</v>
      </c>
      <c r="N283" s="147">
        <f t="shared" si="27"/>
        <v>0.72505452453931285</v>
      </c>
      <c r="O283" s="146">
        <f t="shared" si="28"/>
        <v>1.8195833234660987E-2</v>
      </c>
      <c r="P283" s="97">
        <v>92441163</v>
      </c>
    </row>
    <row r="284" spans="1:16" x14ac:dyDescent="0.3">
      <c r="A284" s="106">
        <v>6308</v>
      </c>
      <c r="B284" s="49">
        <v>5</v>
      </c>
      <c r="C284" s="106" t="s">
        <v>269</v>
      </c>
      <c r="D284" s="49">
        <f>VLOOKUP(A284,Previsional!$A$2:$G$347,7,0)</f>
        <v>1</v>
      </c>
      <c r="E284" s="147">
        <f>VLOOKUP(A284,Patentes!$A$5:$F$350,6,0)</f>
        <v>0.9464285714285714</v>
      </c>
      <c r="F284" s="147">
        <f>VLOOKUP(A284,'I G'!$A$5:$F$350,6,0)</f>
        <v>9.8716717800591894E-2</v>
      </c>
      <c r="G284" s="147">
        <f>VLOOKUP(A284,CGR!$A$2:$D$347,4,0)</f>
        <v>0.8928571428571429</v>
      </c>
      <c r="H284" s="147">
        <f>VLOOKUP(A284,TM!$A$2:$D$347,4,0)</f>
        <v>0.89980000000000004</v>
      </c>
      <c r="I284" s="147">
        <f>VLOOKUP(A284,IRPi!$A$5:$G$350,7,0)</f>
        <v>1</v>
      </c>
      <c r="J284" s="147">
        <f>VLOOKUP(A284,'R E I'!$A$3:$H$348,8,0)</f>
        <v>0.98372500000000007</v>
      </c>
      <c r="K284" s="147">
        <f t="shared" si="25"/>
        <v>0.72401400087871948</v>
      </c>
      <c r="L284" s="92">
        <f t="shared" si="24"/>
        <v>24</v>
      </c>
      <c r="M284" s="97">
        <f t="shared" si="26"/>
        <v>55</v>
      </c>
      <c r="N284" s="147">
        <f t="shared" si="27"/>
        <v>0.72401400087871948</v>
      </c>
      <c r="O284" s="146">
        <f t="shared" si="28"/>
        <v>1.8169720446775266E-2</v>
      </c>
      <c r="P284" s="97">
        <v>92308501</v>
      </c>
    </row>
    <row r="285" spans="1:16" x14ac:dyDescent="0.3">
      <c r="A285" s="106">
        <v>6302</v>
      </c>
      <c r="B285" s="49">
        <v>5</v>
      </c>
      <c r="C285" s="34" t="s">
        <v>313</v>
      </c>
      <c r="D285" s="49">
        <f>VLOOKUP(A285,Previsional!$A$2:$G$347,7,0)</f>
        <v>1</v>
      </c>
      <c r="E285" s="147">
        <f>VLOOKUP(A285,Patentes!$A$5:$F$350,6,0)</f>
        <v>0.90160427807486632</v>
      </c>
      <c r="F285" s="147">
        <f>VLOOKUP(A285,'I G'!$A$5:$F$350,6,0)</f>
        <v>6.5731923570657338E-2</v>
      </c>
      <c r="G285" s="147">
        <f>VLOOKUP(A285,CGR!$A$2:$D$347,4,0)</f>
        <v>1</v>
      </c>
      <c r="H285" s="147">
        <f>VLOOKUP(A285,TM!$A$2:$D$347,4,0)</f>
        <v>0.92269999999999996</v>
      </c>
      <c r="I285" s="147">
        <f>VLOOKUP(A285,IRPi!$A$5:$G$350,7,0)</f>
        <v>1</v>
      </c>
      <c r="J285" s="147">
        <f>VLOOKUP(A285,'R E I'!$A$3:$H$348,8,0)</f>
        <v>1</v>
      </c>
      <c r="K285" s="147">
        <f t="shared" si="25"/>
        <v>0.72039947821886763</v>
      </c>
      <c r="L285" s="92">
        <f t="shared" si="24"/>
        <v>25</v>
      </c>
      <c r="M285" s="97">
        <f t="shared" si="26"/>
        <v>55</v>
      </c>
      <c r="N285" s="147">
        <f t="shared" si="27"/>
        <v>0.72039947821886763</v>
      </c>
      <c r="O285" s="146">
        <f t="shared" si="28"/>
        <v>1.8079011059666267E-2</v>
      </c>
      <c r="P285" s="97">
        <v>91847666</v>
      </c>
    </row>
    <row r="286" spans="1:16" x14ac:dyDescent="0.3">
      <c r="A286" s="106">
        <v>12102</v>
      </c>
      <c r="B286" s="49">
        <v>5</v>
      </c>
      <c r="C286" s="34" t="s">
        <v>247</v>
      </c>
      <c r="D286" s="49">
        <f>VLOOKUP(A286,Previsional!$A$2:$G$347,7,0)</f>
        <v>1</v>
      </c>
      <c r="E286" s="147">
        <f>VLOOKUP(A286,Patentes!$A$5:$F$350,6,0)</f>
        <v>1</v>
      </c>
      <c r="F286" s="147">
        <f>VLOOKUP(A286,'I G'!$A$5:$F$350,6,0)</f>
        <v>2.0533668316992184E-2</v>
      </c>
      <c r="G286" s="147">
        <f>VLOOKUP(A286,CGR!$A$2:$D$347,4,0)</f>
        <v>1</v>
      </c>
      <c r="H286" s="147">
        <f>VLOOKUP(A286,TM!$A$2:$D$347,4,0)</f>
        <v>0.78879999999999995</v>
      </c>
      <c r="I286" s="147">
        <f>VLOOKUP(A286,IRPi!$A$5:$G$350,7,0)</f>
        <v>1</v>
      </c>
      <c r="J286" s="147">
        <f>VLOOKUP(A286,'R E I'!$A$3:$H$348,8,0)</f>
        <v>0.9375</v>
      </c>
      <c r="K286" s="147">
        <f t="shared" si="25"/>
        <v>0.720328417079248</v>
      </c>
      <c r="L286" s="92">
        <f t="shared" si="24"/>
        <v>26</v>
      </c>
      <c r="M286" s="97">
        <f t="shared" si="26"/>
        <v>55</v>
      </c>
      <c r="N286" s="147">
        <f t="shared" si="27"/>
        <v>0.720328417079248</v>
      </c>
      <c r="O286" s="146">
        <f t="shared" si="28"/>
        <v>1.8077227722548543E-2</v>
      </c>
      <c r="P286" s="97">
        <v>91838606</v>
      </c>
    </row>
    <row r="287" spans="1:16" x14ac:dyDescent="0.3">
      <c r="A287" s="106">
        <v>7109</v>
      </c>
      <c r="B287" s="49">
        <v>5</v>
      </c>
      <c r="C287" s="34" t="s">
        <v>242</v>
      </c>
      <c r="D287" s="49">
        <f>VLOOKUP(A287,Previsional!$A$2:$G$347,7,0)</f>
        <v>1</v>
      </c>
      <c r="E287" s="147">
        <f>VLOOKUP(A287,Patentes!$A$5:$F$350,6,0)</f>
        <v>0.88500764915859254</v>
      </c>
      <c r="F287" s="147">
        <f>VLOOKUP(A287,'I G'!$A$5:$F$350,6,0)</f>
        <v>0.10445577441012546</v>
      </c>
      <c r="G287" s="147">
        <f>VLOOKUP(A287,CGR!$A$2:$D$347,4,0)</f>
        <v>1</v>
      </c>
      <c r="H287" s="147">
        <f>VLOOKUP(A287,TM!$A$2:$D$347,4,0)</f>
        <v>0.8952</v>
      </c>
      <c r="I287" s="147">
        <f>VLOOKUP(A287,IRPi!$A$5:$G$350,7,0)</f>
        <v>1</v>
      </c>
      <c r="J287" s="147">
        <f>VLOOKUP(A287,'R E I'!$A$3:$H$348,8,0)</f>
        <v>1</v>
      </c>
      <c r="K287" s="147">
        <f t="shared" si="25"/>
        <v>0.72014662080803882</v>
      </c>
      <c r="L287" s="92">
        <f t="shared" si="24"/>
        <v>27</v>
      </c>
      <c r="M287" s="97">
        <f t="shared" si="26"/>
        <v>55</v>
      </c>
      <c r="N287" s="147">
        <f t="shared" si="27"/>
        <v>0.72014662080803882</v>
      </c>
      <c r="O287" s="146">
        <f t="shared" si="28"/>
        <v>1.8072665397203831E-2</v>
      </c>
      <c r="P287" s="97">
        <v>91815428</v>
      </c>
    </row>
    <row r="288" spans="1:16" x14ac:dyDescent="0.3">
      <c r="A288" s="106">
        <v>6206</v>
      </c>
      <c r="B288" s="49">
        <v>5</v>
      </c>
      <c r="C288" s="34" t="s">
        <v>298</v>
      </c>
      <c r="D288" s="49">
        <f>VLOOKUP(A288,Previsional!$A$2:$G$347,7,0)</f>
        <v>1</v>
      </c>
      <c r="E288" s="147">
        <f>VLOOKUP(A288,Patentes!$A$5:$F$350,6,0)</f>
        <v>0.93648208469055372</v>
      </c>
      <c r="F288" s="147">
        <f>VLOOKUP(A288,'I G'!$A$5:$F$350,6,0)</f>
        <v>4.9608222631245952E-2</v>
      </c>
      <c r="G288" s="147">
        <f>VLOOKUP(A288,CGR!$A$2:$D$347,4,0)</f>
        <v>1</v>
      </c>
      <c r="H288" s="147">
        <f>VLOOKUP(A288,TM!$A$2:$D$347,4,0)</f>
        <v>0.85309999999999997</v>
      </c>
      <c r="I288" s="147">
        <f>VLOOKUP(A288,IRPi!$A$5:$G$350,7,0)</f>
        <v>1</v>
      </c>
      <c r="J288" s="147">
        <f>VLOOKUP(A288,'R E I'!$A$3:$H$348,8,0)</f>
        <v>1</v>
      </c>
      <c r="K288" s="147">
        <f t="shared" si="25"/>
        <v>0.71813578529950539</v>
      </c>
      <c r="L288" s="92">
        <f t="shared" si="24"/>
        <v>28</v>
      </c>
      <c r="M288" s="97">
        <f t="shared" si="26"/>
        <v>55</v>
      </c>
      <c r="N288" s="147">
        <f t="shared" si="27"/>
        <v>0.71813578529950539</v>
      </c>
      <c r="O288" s="146">
        <f t="shared" si="28"/>
        <v>1.8022201843998841E-2</v>
      </c>
      <c r="P288" s="97">
        <v>91559055</v>
      </c>
    </row>
    <row r="289" spans="1:16" x14ac:dyDescent="0.3">
      <c r="A289" s="106">
        <v>7203</v>
      </c>
      <c r="B289" s="49">
        <v>5</v>
      </c>
      <c r="C289" s="34" t="s">
        <v>244</v>
      </c>
      <c r="D289" s="49">
        <f>VLOOKUP(A289,Previsional!$A$2:$G$347,7,0)</f>
        <v>1</v>
      </c>
      <c r="E289" s="147">
        <f>VLOOKUP(A289,Patentes!$A$5:$F$350,6,0)</f>
        <v>0.92627345844504017</v>
      </c>
      <c r="F289" s="147">
        <f>VLOOKUP(A289,'I G'!$A$5:$F$350,6,0)</f>
        <v>9.4616233525417454E-2</v>
      </c>
      <c r="G289" s="147">
        <f>VLOOKUP(A289,CGR!$A$2:$D$347,4,0)</f>
        <v>1</v>
      </c>
      <c r="H289" s="147">
        <f>VLOOKUP(A289,TM!$A$2:$D$347,4,0)</f>
        <v>0.78610000000000002</v>
      </c>
      <c r="I289" s="147">
        <f>VLOOKUP(A289,IRPi!$A$5:$G$350,7,0)</f>
        <v>1</v>
      </c>
      <c r="J289" s="147">
        <f>VLOOKUP(A289,'R E I'!$A$3:$H$348,8,0)</f>
        <v>1</v>
      </c>
      <c r="K289" s="147">
        <f t="shared" si="25"/>
        <v>0.71576476883711848</v>
      </c>
      <c r="L289" s="92">
        <f t="shared" si="24"/>
        <v>29</v>
      </c>
      <c r="M289" s="97">
        <f t="shared" si="26"/>
        <v>55</v>
      </c>
      <c r="N289" s="147">
        <f t="shared" si="27"/>
        <v>0.71576476883711848</v>
      </c>
      <c r="O289" s="146">
        <f t="shared" si="28"/>
        <v>1.7962699256695299E-2</v>
      </c>
      <c r="P289" s="97">
        <v>91256761</v>
      </c>
    </row>
    <row r="290" spans="1:16" x14ac:dyDescent="0.3">
      <c r="A290" s="106">
        <v>15202</v>
      </c>
      <c r="B290" s="82">
        <v>5</v>
      </c>
      <c r="C290" s="74" t="s">
        <v>319</v>
      </c>
      <c r="D290" s="49">
        <f>VLOOKUP(A290,Previsional!$A$2:$G$347,7,0)</f>
        <v>1</v>
      </c>
      <c r="E290" s="147">
        <f>VLOOKUP(A290,Patentes!$A$5:$F$350,6,0)</f>
        <v>1</v>
      </c>
      <c r="F290" s="147">
        <f>VLOOKUP(A290,'I G'!$A$5:$F$350,6,0)</f>
        <v>9.5787529034368282E-3</v>
      </c>
      <c r="G290" s="147">
        <f>VLOOKUP(A290,CGR!$A$2:$D$347,4,0)</f>
        <v>1</v>
      </c>
      <c r="H290" s="147">
        <f>VLOOKUP(A290,TM!$A$2:$D$347,4,0)</f>
        <v>0.75290000000000001</v>
      </c>
      <c r="I290" s="147">
        <f>VLOOKUP(A290,IRPi!$A$5:$G$350,7,0)</f>
        <v>1</v>
      </c>
      <c r="J290" s="147">
        <f>VLOOKUP(A290,'R E I'!$A$3:$H$348,8,0)</f>
        <v>1</v>
      </c>
      <c r="K290" s="147">
        <f t="shared" si="25"/>
        <v>0.71532968822585929</v>
      </c>
      <c r="L290" s="92">
        <f t="shared" si="24"/>
        <v>30</v>
      </c>
      <c r="M290" s="97">
        <f t="shared" si="26"/>
        <v>55</v>
      </c>
      <c r="N290" s="147">
        <f t="shared" si="27"/>
        <v>0.71532968822585929</v>
      </c>
      <c r="O290" s="146">
        <f t="shared" si="28"/>
        <v>1.7951780554751971E-2</v>
      </c>
      <c r="P290" s="97">
        <v>91201291</v>
      </c>
    </row>
    <row r="291" spans="1:16" x14ac:dyDescent="0.3">
      <c r="A291" s="106">
        <v>16106</v>
      </c>
      <c r="B291" s="49">
        <v>5</v>
      </c>
      <c r="C291" s="34" t="s">
        <v>272</v>
      </c>
      <c r="D291" s="49">
        <f>VLOOKUP(A291,Previsional!$A$2:$G$347,7,0)</f>
        <v>1</v>
      </c>
      <c r="E291" s="147">
        <f>VLOOKUP(A291,Patentes!$A$5:$F$350,6,0)</f>
        <v>0.94077834179357023</v>
      </c>
      <c r="F291" s="147">
        <f>VLOOKUP(A291,'I G'!$A$5:$F$350,6,0)</f>
        <v>8.7823615081183234E-2</v>
      </c>
      <c r="G291" s="147">
        <f>VLOOKUP(A291,CGR!$A$2:$D$347,4,0)</f>
        <v>1</v>
      </c>
      <c r="H291" s="147">
        <f>VLOOKUP(A291,TM!$A$2:$D$347,4,0)</f>
        <v>0.75709999999999988</v>
      </c>
      <c r="I291" s="147">
        <f>VLOOKUP(A291,IRPi!$A$5:$G$350,7,0)</f>
        <v>1</v>
      </c>
      <c r="J291" s="147">
        <f>VLOOKUP(A291,'R E I'!$A$3:$H$348,8,0)</f>
        <v>1</v>
      </c>
      <c r="K291" s="147">
        <f t="shared" si="25"/>
        <v>0.71479332339804547</v>
      </c>
      <c r="L291" s="92">
        <f t="shared" si="24"/>
        <v>31</v>
      </c>
      <c r="M291" s="97">
        <f t="shared" si="26"/>
        <v>55</v>
      </c>
      <c r="N291" s="147">
        <f t="shared" si="27"/>
        <v>0.71479332339804547</v>
      </c>
      <c r="O291" s="146">
        <f t="shared" si="28"/>
        <v>1.7938320042984197E-2</v>
      </c>
      <c r="P291" s="97">
        <v>91132907</v>
      </c>
    </row>
    <row r="292" spans="1:16" x14ac:dyDescent="0.3">
      <c r="A292" s="106">
        <v>9110</v>
      </c>
      <c r="B292" s="49">
        <v>5</v>
      </c>
      <c r="C292" s="106" t="s">
        <v>265</v>
      </c>
      <c r="D292" s="49">
        <f>VLOOKUP(A292,Previsional!$A$2:$G$347,7,0)</f>
        <v>1</v>
      </c>
      <c r="E292" s="147">
        <f>VLOOKUP(A292,Patentes!$A$5:$F$350,6,0)</f>
        <v>0.93525179856115104</v>
      </c>
      <c r="F292" s="147">
        <f>VLOOKUP(A292,'I G'!$A$5:$F$350,6,0)</f>
        <v>5.1739092687975226E-2</v>
      </c>
      <c r="G292" s="147">
        <f>VLOOKUP(A292,CGR!$A$2:$D$347,4,0)</f>
        <v>1</v>
      </c>
      <c r="H292" s="147">
        <f>VLOOKUP(A292,TM!$A$2:$D$347,4,0)</f>
        <v>0.82050000000000001</v>
      </c>
      <c r="I292" s="147">
        <f>VLOOKUP(A292,IRPi!$A$5:$G$350,7,0)</f>
        <v>1</v>
      </c>
      <c r="J292" s="147">
        <f>VLOOKUP(A292,'R E I'!$A$3:$H$348,8,0)</f>
        <v>1</v>
      </c>
      <c r="K292" s="147">
        <f t="shared" si="25"/>
        <v>0.71334790266839665</v>
      </c>
      <c r="L292" s="92">
        <f t="shared" si="24"/>
        <v>32</v>
      </c>
      <c r="M292" s="97">
        <f t="shared" si="26"/>
        <v>55</v>
      </c>
      <c r="N292" s="147">
        <f t="shared" si="27"/>
        <v>0.71334790266839665</v>
      </c>
      <c r="O292" s="146">
        <f t="shared" si="28"/>
        <v>1.7902046033705623E-2</v>
      </c>
      <c r="P292" s="97">
        <v>90948622</v>
      </c>
    </row>
    <row r="293" spans="1:16" x14ac:dyDescent="0.3">
      <c r="A293" s="106">
        <v>10204</v>
      </c>
      <c r="B293" s="49">
        <v>5</v>
      </c>
      <c r="C293" s="34" t="s">
        <v>276</v>
      </c>
      <c r="D293" s="49">
        <f>VLOOKUP(A293,Previsional!$A$2:$G$347,7,0)</f>
        <v>1</v>
      </c>
      <c r="E293" s="147">
        <f>VLOOKUP(A293,Patentes!$A$5:$F$350,6,0)</f>
        <v>0.94871794871794868</v>
      </c>
      <c r="F293" s="147">
        <f>VLOOKUP(A293,'I G'!$A$5:$F$350,6,0)</f>
        <v>1.992264172511269E-2</v>
      </c>
      <c r="G293" s="147">
        <f>VLOOKUP(A293,CGR!$A$2:$D$347,4,0)</f>
        <v>1</v>
      </c>
      <c r="H293" s="147">
        <f>VLOOKUP(A293,TM!$A$2:$D$347,4,0)</f>
        <v>0.87749999999999995</v>
      </c>
      <c r="I293" s="147">
        <f>VLOOKUP(A293,IRPi!$A$5:$G$350,7,0)</f>
        <v>1</v>
      </c>
      <c r="J293" s="147">
        <f>VLOOKUP(A293,'R E I'!$A$3:$H$348,8,0)</f>
        <v>0.875</v>
      </c>
      <c r="K293" s="147">
        <f t="shared" si="25"/>
        <v>0.7124069424825602</v>
      </c>
      <c r="L293" s="92">
        <f t="shared" ref="L293:L324" si="29">_xlfn.RANK.EQ(K293,$K$261:$K$369,0)</f>
        <v>33</v>
      </c>
      <c r="M293" s="97">
        <f t="shared" si="26"/>
        <v>55</v>
      </c>
      <c r="N293" s="147">
        <f t="shared" si="27"/>
        <v>0.7124069424825602</v>
      </c>
      <c r="O293" s="146">
        <f t="shared" si="28"/>
        <v>1.7878431872228852E-2</v>
      </c>
      <c r="P293" s="97">
        <v>90828654</v>
      </c>
    </row>
    <row r="294" spans="1:16" x14ac:dyDescent="0.3">
      <c r="A294" s="106">
        <v>14108</v>
      </c>
      <c r="B294" s="82">
        <v>5</v>
      </c>
      <c r="C294" s="74" t="s">
        <v>283</v>
      </c>
      <c r="D294" s="49">
        <f>VLOOKUP(A294,Previsional!$A$2:$G$347,7,0)</f>
        <v>1</v>
      </c>
      <c r="E294" s="147">
        <f>VLOOKUP(A294,Patentes!$A$5:$F$350,6,0)</f>
        <v>0.85276073619631898</v>
      </c>
      <c r="F294" s="147">
        <f>VLOOKUP(A294,'I G'!$A$5:$F$350,6,0)</f>
        <v>0.11228363256642492</v>
      </c>
      <c r="G294" s="147">
        <f>VLOOKUP(A294,CGR!$A$2:$D$347,4,0)</f>
        <v>1</v>
      </c>
      <c r="H294" s="147">
        <f>VLOOKUP(A294,TM!$A$2:$D$347,4,0)</f>
        <v>0.89359999999999995</v>
      </c>
      <c r="I294" s="147">
        <f>VLOOKUP(A294,IRPi!$A$5:$G$350,7,0)</f>
        <v>1</v>
      </c>
      <c r="J294" s="147">
        <f>VLOOKUP(A294,'R E I'!$A$3:$H$348,8,0)</f>
        <v>1</v>
      </c>
      <c r="K294" s="147">
        <f t="shared" ref="K294:K325" si="30">IF(D294=1,D294*SUMPRODUCT($E$12:$J$12,E294:J294),0)</f>
        <v>0.71057716581031793</v>
      </c>
      <c r="L294" s="92">
        <f t="shared" si="29"/>
        <v>34</v>
      </c>
      <c r="M294" s="97">
        <f t="shared" si="26"/>
        <v>55</v>
      </c>
      <c r="N294" s="147">
        <f t="shared" si="27"/>
        <v>0.71057716581031793</v>
      </c>
      <c r="O294" s="146">
        <f t="shared" si="28"/>
        <v>1.783251213783929E-2</v>
      </c>
      <c r="P294" s="97">
        <v>90595366</v>
      </c>
    </row>
    <row r="295" spans="1:16" x14ac:dyDescent="0.3">
      <c r="A295" s="106">
        <v>1402</v>
      </c>
      <c r="B295" s="49">
        <v>5</v>
      </c>
      <c r="C295" s="34" t="s">
        <v>258</v>
      </c>
      <c r="D295" s="49">
        <f>VLOOKUP(A295,Previsional!$A$2:$G$347,7,0)</f>
        <v>1</v>
      </c>
      <c r="E295" s="147">
        <f>VLOOKUP(A295,Patentes!$A$5:$F$350,6,0)</f>
        <v>0.97435897435897434</v>
      </c>
      <c r="F295" s="147">
        <f>VLOOKUP(A295,'I G'!$A$5:$F$350,6,0)</f>
        <v>4.5080419362939217E-3</v>
      </c>
      <c r="G295" s="147">
        <f>VLOOKUP(A295,CGR!$A$2:$D$347,4,0)</f>
        <v>1</v>
      </c>
      <c r="H295" s="147">
        <f>VLOOKUP(A295,TM!$A$2:$D$347,4,0)</f>
        <v>0.78590000000000004</v>
      </c>
      <c r="I295" s="147">
        <f>VLOOKUP(A295,IRPi!$A$5:$G$350,7,0)</f>
        <v>1</v>
      </c>
      <c r="J295" s="147">
        <f>VLOOKUP(A295,'R E I'!$A$3:$H$348,8,0)</f>
        <v>1</v>
      </c>
      <c r="K295" s="147">
        <f t="shared" si="30"/>
        <v>0.71003765150971454</v>
      </c>
      <c r="L295" s="92">
        <f t="shared" si="29"/>
        <v>35</v>
      </c>
      <c r="M295" s="97">
        <f t="shared" si="26"/>
        <v>55</v>
      </c>
      <c r="N295" s="147">
        <f t="shared" si="27"/>
        <v>0.71003765150971454</v>
      </c>
      <c r="O295" s="146">
        <f t="shared" si="28"/>
        <v>1.7818972587489292E-2</v>
      </c>
      <c r="P295" s="97">
        <v>90526580</v>
      </c>
    </row>
    <row r="296" spans="1:16" x14ac:dyDescent="0.3">
      <c r="A296" s="106">
        <v>7106</v>
      </c>
      <c r="B296" s="49">
        <v>5</v>
      </c>
      <c r="C296" s="34" t="s">
        <v>237</v>
      </c>
      <c r="D296" s="49">
        <f>VLOOKUP(A296,Previsional!$A$2:$G$347,7,0)</f>
        <v>1</v>
      </c>
      <c r="E296" s="147">
        <f>VLOOKUP(A296,Patentes!$A$5:$F$350,6,0)</f>
        <v>0.82736842105263153</v>
      </c>
      <c r="F296" s="147">
        <f>VLOOKUP(A296,'I G'!$A$5:$F$350,6,0)</f>
        <v>0.32414706715085767</v>
      </c>
      <c r="G296" s="147">
        <f>VLOOKUP(A296,CGR!$A$2:$D$347,4,0)</f>
        <v>1</v>
      </c>
      <c r="H296" s="147">
        <f>VLOOKUP(A296,TM!$A$2:$D$347,4,0)</f>
        <v>0.59060000000000001</v>
      </c>
      <c r="I296" s="147">
        <f>VLOOKUP(A296,IRPi!$A$5:$G$350,7,0)</f>
        <v>1</v>
      </c>
      <c r="J296" s="147">
        <f>VLOOKUP(A296,'R E I'!$A$3:$H$348,8,0)</f>
        <v>1</v>
      </c>
      <c r="K296" s="147">
        <f t="shared" si="30"/>
        <v>0.70920571415613542</v>
      </c>
      <c r="L296" s="92">
        <f t="shared" si="29"/>
        <v>36</v>
      </c>
      <c r="M296" s="97">
        <f t="shared" si="26"/>
        <v>55</v>
      </c>
      <c r="N296" s="147">
        <f t="shared" si="27"/>
        <v>0.70920571415613542</v>
      </c>
      <c r="O296" s="146">
        <f t="shared" si="28"/>
        <v>1.7798094442694555E-2</v>
      </c>
      <c r="P296" s="97">
        <v>90420512</v>
      </c>
    </row>
    <row r="297" spans="1:16" x14ac:dyDescent="0.3">
      <c r="A297" s="106">
        <v>11303</v>
      </c>
      <c r="B297" s="49">
        <v>5</v>
      </c>
      <c r="C297" s="34" t="s">
        <v>240</v>
      </c>
      <c r="D297" s="49">
        <f>VLOOKUP(A297,Previsional!$A$2:$G$347,7,0)</f>
        <v>1</v>
      </c>
      <c r="E297" s="147">
        <f>VLOOKUP(A297,Patentes!$A$5:$F$350,6,0)</f>
        <v>0.94680851063829785</v>
      </c>
      <c r="F297" s="147">
        <f>VLOOKUP(A297,'I G'!$A$5:$F$350,6,0)</f>
        <v>1.7603585200568761E-2</v>
      </c>
      <c r="G297" s="147">
        <f>VLOOKUP(A297,CGR!$A$2:$D$347,4,0)</f>
        <v>1</v>
      </c>
      <c r="H297" s="147">
        <f>VLOOKUP(A297,TM!$A$2:$D$347,4,0)</f>
        <v>0.81900000000000006</v>
      </c>
      <c r="I297" s="147">
        <f>VLOOKUP(A297,IRPi!$A$5:$G$350,7,0)</f>
        <v>1</v>
      </c>
      <c r="J297" s="147">
        <f>VLOOKUP(A297,'R E I'!$A$3:$H$348,8,0)</f>
        <v>1</v>
      </c>
      <c r="K297" s="147">
        <f t="shared" si="30"/>
        <v>0.70863387502354647</v>
      </c>
      <c r="L297" s="92">
        <f t="shared" si="29"/>
        <v>37</v>
      </c>
      <c r="M297" s="97">
        <f t="shared" si="26"/>
        <v>55</v>
      </c>
      <c r="N297" s="147">
        <f t="shared" si="27"/>
        <v>0.70863387502354647</v>
      </c>
      <c r="O297" s="146">
        <f t="shared" si="28"/>
        <v>1.7783743674384747E-2</v>
      </c>
      <c r="P297" s="97">
        <v>90347605</v>
      </c>
    </row>
    <row r="298" spans="1:16" x14ac:dyDescent="0.3">
      <c r="A298" s="106">
        <v>16104</v>
      </c>
      <c r="B298" s="49">
        <v>5</v>
      </c>
      <c r="C298" s="34" t="s">
        <v>300</v>
      </c>
      <c r="D298" s="49">
        <f>VLOOKUP(A298,Previsional!$A$2:$G$347,7,0)</f>
        <v>1</v>
      </c>
      <c r="E298" s="147">
        <f>VLOOKUP(A298,Patentes!$A$5:$F$350,6,0)</f>
        <v>0.87855297157622736</v>
      </c>
      <c r="F298" s="147">
        <f>VLOOKUP(A298,'I G'!$A$5:$F$350,6,0)</f>
        <v>6.5585959101151267E-2</v>
      </c>
      <c r="G298" s="147">
        <f>VLOOKUP(A298,CGR!$A$2:$D$347,4,0)</f>
        <v>1</v>
      </c>
      <c r="H298" s="147">
        <f>VLOOKUP(A298,TM!$A$2:$D$347,4,0)</f>
        <v>0.87769999999999992</v>
      </c>
      <c r="I298" s="147">
        <f>VLOOKUP(A298,IRPi!$A$5:$G$350,7,0)</f>
        <v>1</v>
      </c>
      <c r="J298" s="147">
        <f>VLOOKUP(A298,'R E I'!$A$3:$H$348,8,0)</f>
        <v>1</v>
      </c>
      <c r="K298" s="147">
        <f t="shared" si="30"/>
        <v>0.70554502982696743</v>
      </c>
      <c r="L298" s="92">
        <f t="shared" si="29"/>
        <v>38</v>
      </c>
      <c r="M298" s="97">
        <f t="shared" si="26"/>
        <v>55</v>
      </c>
      <c r="N298" s="147">
        <f t="shared" si="27"/>
        <v>0.70554502982696743</v>
      </c>
      <c r="O298" s="146">
        <f t="shared" si="28"/>
        <v>1.7706226590934581E-2</v>
      </c>
      <c r="P298" s="97">
        <v>89953791</v>
      </c>
    </row>
    <row r="299" spans="1:16" x14ac:dyDescent="0.3">
      <c r="A299" s="106">
        <v>10206</v>
      </c>
      <c r="B299" s="49">
        <v>5</v>
      </c>
      <c r="C299" s="34" t="s">
        <v>278</v>
      </c>
      <c r="D299" s="49">
        <f>VLOOKUP(A299,Previsional!$A$2:$G$347,7,0)</f>
        <v>1</v>
      </c>
      <c r="E299" s="147">
        <f>VLOOKUP(A299,Patentes!$A$5:$F$350,6,0)</f>
        <v>0.99378881987577639</v>
      </c>
      <c r="F299" s="147">
        <f>VLOOKUP(A299,'I G'!$A$5:$F$350,6,0)</f>
        <v>3.6902298585079568E-2</v>
      </c>
      <c r="G299" s="147">
        <f>VLOOKUP(A299,CGR!$A$2:$D$347,4,0)</f>
        <v>1</v>
      </c>
      <c r="H299" s="147">
        <f>VLOOKUP(A299,TM!$A$2:$D$347,4,0)</f>
        <v>0.64629999999999999</v>
      </c>
      <c r="I299" s="147">
        <f>VLOOKUP(A299,IRPi!$A$5:$G$350,7,0)</f>
        <v>1</v>
      </c>
      <c r="J299" s="147">
        <f>VLOOKUP(A299,'R E I'!$A$3:$H$348,8,0)</f>
        <v>0.98809999999999998</v>
      </c>
      <c r="K299" s="147">
        <f t="shared" si="30"/>
        <v>0.70340166160279161</v>
      </c>
      <c r="L299" s="92">
        <f t="shared" si="29"/>
        <v>39</v>
      </c>
      <c r="M299" s="97">
        <f t="shared" si="26"/>
        <v>55</v>
      </c>
      <c r="N299" s="147">
        <f t="shared" si="27"/>
        <v>0.70340166160279161</v>
      </c>
      <c r="O299" s="146">
        <f t="shared" si="28"/>
        <v>1.7652437021395163E-2</v>
      </c>
      <c r="P299" s="97">
        <v>89680521</v>
      </c>
    </row>
    <row r="300" spans="1:16" x14ac:dyDescent="0.3">
      <c r="A300" s="106">
        <v>16105</v>
      </c>
      <c r="B300" s="49">
        <v>5</v>
      </c>
      <c r="C300" s="34" t="s">
        <v>246</v>
      </c>
      <c r="D300" s="49">
        <f>VLOOKUP(A300,Previsional!$A$2:$G$347,7,0)</f>
        <v>1</v>
      </c>
      <c r="E300" s="147">
        <f>VLOOKUP(A300,Patentes!$A$5:$F$350,6,0)</f>
        <v>0.82889733840304181</v>
      </c>
      <c r="F300" s="147">
        <f>VLOOKUP(A300,'I G'!$A$5:$F$350,6,0)</f>
        <v>0.16948091585845096</v>
      </c>
      <c r="G300" s="147">
        <f>VLOOKUP(A300,CGR!$A$2:$D$347,4,0)</f>
        <v>1</v>
      </c>
      <c r="H300" s="147">
        <f>VLOOKUP(A300,TM!$A$2:$D$347,4,0)</f>
        <v>0.80909999999999993</v>
      </c>
      <c r="I300" s="147">
        <f>VLOOKUP(A300,IRPi!$A$5:$G$350,7,0)</f>
        <v>0.98816567765282026</v>
      </c>
      <c r="J300" s="147">
        <f>VLOOKUP(A300,'R E I'!$A$3:$H$348,8,0)</f>
        <v>1</v>
      </c>
      <c r="K300" s="147">
        <f t="shared" si="30"/>
        <v>0.70325758128831839</v>
      </c>
      <c r="L300" s="92">
        <f t="shared" si="29"/>
        <v>40</v>
      </c>
      <c r="M300" s="97">
        <f t="shared" si="26"/>
        <v>55</v>
      </c>
      <c r="N300" s="147">
        <f t="shared" si="27"/>
        <v>0.70325758128831839</v>
      </c>
      <c r="O300" s="146">
        <f t="shared" si="28"/>
        <v>1.7648821208672366E-2</v>
      </c>
      <c r="P300" s="97">
        <v>89662152</v>
      </c>
    </row>
    <row r="301" spans="1:16" x14ac:dyDescent="0.3">
      <c r="A301" s="106">
        <v>9121</v>
      </c>
      <c r="B301" s="49">
        <v>5</v>
      </c>
      <c r="C301" s="34" t="s">
        <v>309</v>
      </c>
      <c r="D301" s="49">
        <f>VLOOKUP(A301,Previsional!$A$2:$G$347,7,0)</f>
        <v>1</v>
      </c>
      <c r="E301" s="147">
        <f>VLOOKUP(A301,Patentes!$A$5:$F$350,6,0)</f>
        <v>0.88648648648648654</v>
      </c>
      <c r="F301" s="147">
        <f>VLOOKUP(A301,'I G'!$A$5:$F$350,6,0)</f>
        <v>0.13803081409411788</v>
      </c>
      <c r="G301" s="147">
        <f>VLOOKUP(A301,CGR!$A$2:$D$347,4,0)</f>
        <v>1</v>
      </c>
      <c r="H301" s="147">
        <f>VLOOKUP(A301,TM!$A$2:$D$347,4,0)</f>
        <v>0.71700000000000008</v>
      </c>
      <c r="I301" s="147">
        <f>VLOOKUP(A301,IRPi!$A$5:$G$350,7,0)</f>
        <v>1</v>
      </c>
      <c r="J301" s="147">
        <f>VLOOKUP(A301,'R E I'!$A$3:$H$348,8,0)</f>
        <v>1</v>
      </c>
      <c r="K301" s="147">
        <f t="shared" si="30"/>
        <v>0.70232797379379985</v>
      </c>
      <c r="L301" s="92">
        <f t="shared" si="29"/>
        <v>41</v>
      </c>
      <c r="M301" s="97">
        <f t="shared" si="26"/>
        <v>55</v>
      </c>
      <c r="N301" s="147">
        <f t="shared" si="27"/>
        <v>0.70232797379379985</v>
      </c>
      <c r="O301" s="146">
        <f t="shared" si="28"/>
        <v>1.7625491952221347E-2</v>
      </c>
      <c r="P301" s="97">
        <v>89543631</v>
      </c>
    </row>
    <row r="302" spans="1:16" x14ac:dyDescent="0.3">
      <c r="A302" s="106">
        <v>4302</v>
      </c>
      <c r="B302" s="49">
        <v>5</v>
      </c>
      <c r="C302" s="34" t="s">
        <v>311</v>
      </c>
      <c r="D302" s="49">
        <f>VLOOKUP(A302,Previsional!$A$2:$G$347,7,0)</f>
        <v>1</v>
      </c>
      <c r="E302" s="147">
        <f>VLOOKUP(A302,Patentes!$A$5:$F$350,6,0)</f>
        <v>0.99168975069252074</v>
      </c>
      <c r="F302" s="147">
        <f>VLOOKUP(A302,'I G'!$A$5:$F$350,6,0)</f>
        <v>5.1357375642237121E-2</v>
      </c>
      <c r="G302" s="147">
        <f>VLOOKUP(A302,CGR!$A$2:$D$347,4,0)</f>
        <v>1</v>
      </c>
      <c r="H302" s="147">
        <f>VLOOKUP(A302,TM!$A$2:$D$347,4,0)</f>
        <v>0.6099</v>
      </c>
      <c r="I302" s="147">
        <f>VLOOKUP(A302,IRPi!$A$5:$G$350,7,0)</f>
        <v>1</v>
      </c>
      <c r="J302" s="147">
        <f>VLOOKUP(A302,'R E I'!$A$3:$H$348,8,0)</f>
        <v>1</v>
      </c>
      <c r="K302" s="147">
        <f t="shared" si="30"/>
        <v>0.70141575665294165</v>
      </c>
      <c r="L302" s="92">
        <f t="shared" si="29"/>
        <v>42</v>
      </c>
      <c r="M302" s="97">
        <f t="shared" si="26"/>
        <v>55</v>
      </c>
      <c r="N302" s="147">
        <f t="shared" si="27"/>
        <v>0.70141575665294165</v>
      </c>
      <c r="O302" s="146">
        <f t="shared" si="28"/>
        <v>1.7602599120845112E-2</v>
      </c>
      <c r="P302" s="97">
        <v>89427327</v>
      </c>
    </row>
    <row r="303" spans="1:16" x14ac:dyDescent="0.3">
      <c r="A303" s="106">
        <v>9116</v>
      </c>
      <c r="B303" s="49">
        <v>5</v>
      </c>
      <c r="C303" s="34" t="s">
        <v>273</v>
      </c>
      <c r="D303" s="49">
        <f>VLOOKUP(A303,Previsional!$A$2:$G$347,7,0)</f>
        <v>1</v>
      </c>
      <c r="E303" s="147">
        <f>VLOOKUP(A303,Patentes!$A$5:$F$350,6,0)</f>
        <v>0.92125984251968507</v>
      </c>
      <c r="F303" s="147">
        <f>VLOOKUP(A303,'I G'!$A$5:$F$350,6,0)</f>
        <v>3.0278446555191768E-2</v>
      </c>
      <c r="G303" s="147">
        <f>VLOOKUP(A303,CGR!$A$2:$D$347,4,0)</f>
        <v>1</v>
      </c>
      <c r="H303" s="147">
        <f>VLOOKUP(A303,TM!$A$2:$D$347,4,0)</f>
        <v>0.79180000000000006</v>
      </c>
      <c r="I303" s="147">
        <f>VLOOKUP(A303,IRPi!$A$5:$G$350,7,0)</f>
        <v>1</v>
      </c>
      <c r="J303" s="147">
        <f>VLOOKUP(A303,'R E I'!$A$3:$H$348,8,0)</f>
        <v>1</v>
      </c>
      <c r="K303" s="147">
        <f t="shared" si="30"/>
        <v>0.69878055652068782</v>
      </c>
      <c r="L303" s="92">
        <f t="shared" si="29"/>
        <v>43</v>
      </c>
      <c r="M303" s="97">
        <f t="shared" si="26"/>
        <v>55</v>
      </c>
      <c r="N303" s="147">
        <f t="shared" si="27"/>
        <v>0.69878055652068782</v>
      </c>
      <c r="O303" s="146">
        <f t="shared" si="28"/>
        <v>1.7536466629392948E-2</v>
      </c>
      <c r="P303" s="97">
        <v>89091351</v>
      </c>
    </row>
    <row r="304" spans="1:16" x14ac:dyDescent="0.3">
      <c r="A304" s="106">
        <v>16203</v>
      </c>
      <c r="B304" s="49">
        <v>5</v>
      </c>
      <c r="C304" s="34" t="s">
        <v>342</v>
      </c>
      <c r="D304" s="49">
        <f>VLOOKUP(A304,Previsional!$A$2:$G$347,7,0)</f>
        <v>1</v>
      </c>
      <c r="E304" s="147">
        <f>VLOOKUP(A304,Patentes!$A$5:$F$350,6,0)</f>
        <v>0.8939247830279653</v>
      </c>
      <c r="F304" s="147">
        <f>VLOOKUP(A304,'I G'!$A$5:$F$350,6,0)</f>
        <v>6.5794593254902375E-2</v>
      </c>
      <c r="G304" s="147">
        <f>VLOOKUP(A304,CGR!$A$2:$D$347,4,0)</f>
        <v>1</v>
      </c>
      <c r="H304" s="147">
        <f>VLOOKUP(A304,TM!$A$2:$D$347,4,0)</f>
        <v>0.78859999999999997</v>
      </c>
      <c r="I304" s="147">
        <f>VLOOKUP(A304,IRPi!$A$5:$G$350,7,0)</f>
        <v>1</v>
      </c>
      <c r="J304" s="147">
        <f>VLOOKUP(A304,'R E I'!$A$3:$H$348,8,0)</f>
        <v>1</v>
      </c>
      <c r="K304" s="147">
        <f t="shared" si="30"/>
        <v>0.69761232237351356</v>
      </c>
      <c r="L304" s="92">
        <f t="shared" si="29"/>
        <v>44</v>
      </c>
      <c r="M304" s="97">
        <f t="shared" si="26"/>
        <v>55</v>
      </c>
      <c r="N304" s="147">
        <f t="shared" si="27"/>
        <v>0.69761232237351356</v>
      </c>
      <c r="O304" s="146">
        <f t="shared" si="28"/>
        <v>1.7507148842934715E-2</v>
      </c>
      <c r="P304" s="97">
        <v>88942407</v>
      </c>
    </row>
    <row r="305" spans="1:16" x14ac:dyDescent="0.3">
      <c r="A305" s="106">
        <v>4303</v>
      </c>
      <c r="B305" s="49">
        <v>5</v>
      </c>
      <c r="C305" s="34" t="s">
        <v>250</v>
      </c>
      <c r="D305" s="49">
        <f>VLOOKUP(A305,Previsional!$A$2:$G$347,7,0)</f>
        <v>1</v>
      </c>
      <c r="E305" s="147">
        <f>VLOOKUP(A305,Patentes!$A$5:$F$350,6,0)</f>
        <v>0.92563176895306865</v>
      </c>
      <c r="F305" s="147">
        <f>VLOOKUP(A305,'I G'!$A$5:$F$350,6,0)</f>
        <v>7.2309799369787764E-2</v>
      </c>
      <c r="G305" s="147">
        <f>VLOOKUP(A305,CGR!$A$2:$D$347,4,0)</f>
        <v>1</v>
      </c>
      <c r="H305" s="147">
        <f>VLOOKUP(A305,TM!$A$2:$D$347,4,0)</f>
        <v>0.7026</v>
      </c>
      <c r="I305" s="147">
        <f>VLOOKUP(A305,IRPi!$A$5:$G$350,7,0)</f>
        <v>1</v>
      </c>
      <c r="J305" s="147">
        <f>VLOOKUP(A305,'R E I'!$A$3:$H$348,8,0)</f>
        <v>1</v>
      </c>
      <c r="K305" s="147">
        <f t="shared" si="30"/>
        <v>0.69743856897602108</v>
      </c>
      <c r="L305" s="92">
        <f t="shared" si="29"/>
        <v>45</v>
      </c>
      <c r="M305" s="97">
        <f t="shared" si="26"/>
        <v>55</v>
      </c>
      <c r="N305" s="147">
        <f t="shared" si="27"/>
        <v>0.69743856897602108</v>
      </c>
      <c r="O305" s="146">
        <f t="shared" si="28"/>
        <v>1.7502788360050012E-2</v>
      </c>
      <c r="P305" s="97">
        <v>88920254</v>
      </c>
    </row>
    <row r="306" spans="1:16" x14ac:dyDescent="0.3">
      <c r="A306" s="106">
        <v>16107</v>
      </c>
      <c r="B306" s="49">
        <v>5</v>
      </c>
      <c r="C306" s="34" t="s">
        <v>338</v>
      </c>
      <c r="D306" s="49">
        <f>VLOOKUP(A306,Previsional!$A$2:$G$347,7,0)</f>
        <v>1</v>
      </c>
      <c r="E306" s="147">
        <f>VLOOKUP(A306,Patentes!$A$5:$F$350,6,0)</f>
        <v>0.9336283185840708</v>
      </c>
      <c r="F306" s="147">
        <f>VLOOKUP(A306,'I G'!$A$5:$F$350,6,0)</f>
        <v>6.6742998420938893E-2</v>
      </c>
      <c r="G306" s="147">
        <f>VLOOKUP(A306,CGR!$A$2:$D$347,4,0)</f>
        <v>1</v>
      </c>
      <c r="H306" s="147">
        <f>VLOOKUP(A306,TM!$A$2:$D$347,4,0)</f>
        <v>0.68810000000000004</v>
      </c>
      <c r="I306" s="147">
        <f>VLOOKUP(A306,IRPi!$A$5:$G$350,7,0)</f>
        <v>1</v>
      </c>
      <c r="J306" s="147">
        <f>VLOOKUP(A306,'R E I'!$A$3:$H$348,8,0)</f>
        <v>0.97620000000000007</v>
      </c>
      <c r="K306" s="147">
        <f t="shared" si="30"/>
        <v>0.69548066110965956</v>
      </c>
      <c r="L306" s="92">
        <f t="shared" si="29"/>
        <v>46</v>
      </c>
      <c r="M306" s="97">
        <f t="shared" si="26"/>
        <v>55</v>
      </c>
      <c r="N306" s="147">
        <f t="shared" si="27"/>
        <v>0.69548066110965956</v>
      </c>
      <c r="O306" s="146">
        <f t="shared" si="28"/>
        <v>1.7453653069089956E-2</v>
      </c>
      <c r="P306" s="97">
        <v>88670630</v>
      </c>
    </row>
    <row r="307" spans="1:16" x14ac:dyDescent="0.3">
      <c r="A307" s="106">
        <v>6205</v>
      </c>
      <c r="B307" s="49">
        <v>5</v>
      </c>
      <c r="C307" s="34" t="s">
        <v>322</v>
      </c>
      <c r="D307" s="49">
        <f>VLOOKUP(A307,Previsional!$A$2:$G$347,7,0)</f>
        <v>1</v>
      </c>
      <c r="E307" s="147">
        <f>VLOOKUP(A307,Patentes!$A$5:$F$350,6,0)</f>
        <v>0.90465116279069768</v>
      </c>
      <c r="F307" s="147">
        <f>VLOOKUP(A307,'I G'!$A$5:$F$350,6,0)</f>
        <v>3.4423200352684639E-2</v>
      </c>
      <c r="G307" s="147">
        <f>VLOOKUP(A307,CGR!$A$2:$D$347,4,0)</f>
        <v>1</v>
      </c>
      <c r="H307" s="147">
        <f>VLOOKUP(A307,TM!$A$2:$D$347,4,0)</f>
        <v>0.79400000000000004</v>
      </c>
      <c r="I307" s="147">
        <f>VLOOKUP(A307,IRPi!$A$5:$G$350,7,0)</f>
        <v>1</v>
      </c>
      <c r="J307" s="147">
        <f>VLOOKUP(A307,'R E I'!$A$3:$H$348,8,0)</f>
        <v>1</v>
      </c>
      <c r="K307" s="147">
        <f t="shared" si="30"/>
        <v>0.69433370706491537</v>
      </c>
      <c r="L307" s="92">
        <f t="shared" si="29"/>
        <v>47</v>
      </c>
      <c r="M307" s="97">
        <f t="shared" si="26"/>
        <v>55</v>
      </c>
      <c r="N307" s="147">
        <f t="shared" si="27"/>
        <v>0.69433370706491537</v>
      </c>
      <c r="O307" s="146">
        <f t="shared" si="28"/>
        <v>1.7424869324116785E-2</v>
      </c>
      <c r="P307" s="97">
        <v>88524398</v>
      </c>
    </row>
    <row r="308" spans="1:16" x14ac:dyDescent="0.3">
      <c r="A308" s="106">
        <v>1404</v>
      </c>
      <c r="B308" s="49">
        <v>5</v>
      </c>
      <c r="C308" s="34" t="s">
        <v>259</v>
      </c>
      <c r="D308" s="49">
        <f>VLOOKUP(A308,Previsional!$A$2:$G$347,7,0)</f>
        <v>1</v>
      </c>
      <c r="E308" s="147">
        <f>VLOOKUP(A308,Patentes!$A$5:$F$350,6,0)</f>
        <v>0.97115384615384615</v>
      </c>
      <c r="F308" s="147">
        <f>VLOOKUP(A308,'I G'!$A$5:$F$350,6,0)</f>
        <v>8.0415793956091094E-2</v>
      </c>
      <c r="G308" s="147">
        <f>VLOOKUP(A308,CGR!$A$2:$D$347,4,0)</f>
        <v>1</v>
      </c>
      <c r="H308" s="147">
        <f>VLOOKUP(A308,TM!$A$2:$D$347,4,0)</f>
        <v>0.53510000000000002</v>
      </c>
      <c r="I308" s="147">
        <f>VLOOKUP(A308,IRPi!$A$5:$G$350,7,0)</f>
        <v>1</v>
      </c>
      <c r="J308" s="147">
        <f>VLOOKUP(A308,'R E I'!$A$3:$H$348,8,0)</f>
        <v>1</v>
      </c>
      <c r="K308" s="147">
        <f t="shared" si="30"/>
        <v>0.69027279464286895</v>
      </c>
      <c r="L308" s="92">
        <f t="shared" si="29"/>
        <v>48</v>
      </c>
      <c r="M308" s="97">
        <f t="shared" si="26"/>
        <v>55</v>
      </c>
      <c r="N308" s="147">
        <f t="shared" si="27"/>
        <v>0.69027279464286895</v>
      </c>
      <c r="O308" s="146">
        <f t="shared" si="28"/>
        <v>1.7322957422720029E-2</v>
      </c>
      <c r="P308" s="97">
        <v>88006650</v>
      </c>
    </row>
    <row r="309" spans="1:16" x14ac:dyDescent="0.3">
      <c r="A309" s="106">
        <v>11302</v>
      </c>
      <c r="B309" s="49">
        <v>5</v>
      </c>
      <c r="C309" s="34" t="s">
        <v>408</v>
      </c>
      <c r="D309" s="49">
        <f>VLOOKUP(A309,Previsional!$A$2:$G$347,7,0)</f>
        <v>1</v>
      </c>
      <c r="E309" s="147">
        <f>VLOOKUP(A309,Patentes!$A$5:$F$350,6,0)</f>
        <v>0.93220338983050843</v>
      </c>
      <c r="F309" s="147">
        <f>VLOOKUP(A309,'I G'!$A$5:$F$350,6,0)</f>
        <v>1.4971564625535956E-2</v>
      </c>
      <c r="G309" s="147">
        <f>VLOOKUP(A309,CGR!$A$2:$D$347,4,0)</f>
        <v>1</v>
      </c>
      <c r="H309" s="147">
        <f>VLOOKUP(A309,TM!$A$2:$D$347,4,0)</f>
        <v>0.73419999999999996</v>
      </c>
      <c r="I309" s="147">
        <f>VLOOKUP(A309,IRPi!$A$5:$G$350,7,0)</f>
        <v>1</v>
      </c>
      <c r="J309" s="147">
        <f>VLOOKUP(A309,'R E I'!$A$3:$H$348,8,0)</f>
        <v>1</v>
      </c>
      <c r="K309" s="147">
        <f t="shared" si="30"/>
        <v>0.69014407759706198</v>
      </c>
      <c r="L309" s="92">
        <f t="shared" si="29"/>
        <v>49</v>
      </c>
      <c r="M309" s="97">
        <f t="shared" si="26"/>
        <v>55</v>
      </c>
      <c r="N309" s="147">
        <f t="shared" si="27"/>
        <v>0.69014407759706198</v>
      </c>
      <c r="O309" s="146">
        <f t="shared" si="28"/>
        <v>1.7319727163724749E-2</v>
      </c>
      <c r="P309" s="97">
        <v>87990240</v>
      </c>
    </row>
    <row r="310" spans="1:16" x14ac:dyDescent="0.3">
      <c r="A310" s="106">
        <v>10207</v>
      </c>
      <c r="B310" s="49">
        <v>5</v>
      </c>
      <c r="C310" s="34" t="s">
        <v>302</v>
      </c>
      <c r="D310" s="49">
        <f>VLOOKUP(A310,Previsional!$A$2:$G$347,7,0)</f>
        <v>1</v>
      </c>
      <c r="E310" s="147">
        <f>VLOOKUP(A310,Patentes!$A$5:$F$350,6,0)</f>
        <v>0.93850267379679142</v>
      </c>
      <c r="F310" s="147">
        <f>VLOOKUP(A310,'I G'!$A$5:$F$350,6,0)</f>
        <v>2.2603907858450751E-2</v>
      </c>
      <c r="G310" s="147">
        <f>VLOOKUP(A310,CGR!$A$2:$D$347,4,0)</f>
        <v>0.8571428571428571</v>
      </c>
      <c r="H310" s="147">
        <f>VLOOKUP(A310,TM!$A$2:$D$347,4,0)</f>
        <v>0.84540000000000004</v>
      </c>
      <c r="I310" s="147">
        <f>VLOOKUP(A310,IRPi!$A$5:$G$350,7,0)</f>
        <v>1</v>
      </c>
      <c r="J310" s="147">
        <f>VLOOKUP(A310,'R E I'!$A$3:$H$348,8,0)</f>
        <v>0.97917500000000002</v>
      </c>
      <c r="K310" s="147">
        <f t="shared" si="30"/>
        <v>0.68846709136491835</v>
      </c>
      <c r="L310" s="92">
        <f t="shared" si="29"/>
        <v>50</v>
      </c>
      <c r="M310" s="97">
        <f t="shared" si="26"/>
        <v>55</v>
      </c>
      <c r="N310" s="147">
        <f t="shared" si="27"/>
        <v>0.68846709136491835</v>
      </c>
      <c r="O310" s="146">
        <f t="shared" si="28"/>
        <v>1.7277641829747562E-2</v>
      </c>
      <c r="P310" s="97">
        <v>87776431</v>
      </c>
    </row>
    <row r="311" spans="1:16" x14ac:dyDescent="0.3">
      <c r="A311" s="106">
        <v>16204</v>
      </c>
      <c r="B311" s="49">
        <v>5</v>
      </c>
      <c r="C311" s="34" t="s">
        <v>329</v>
      </c>
      <c r="D311" s="49">
        <f>VLOOKUP(A311,Previsional!$A$2:$G$347,7,0)</f>
        <v>1</v>
      </c>
      <c r="E311" s="147">
        <f>VLOOKUP(A311,Patentes!$A$5:$F$350,6,0)</f>
        <v>0.96116504854368934</v>
      </c>
      <c r="F311" s="147">
        <f>VLOOKUP(A311,'I G'!$A$5:$F$350,6,0)</f>
        <v>3.1472799471811863E-2</v>
      </c>
      <c r="G311" s="147">
        <f>VLOOKUP(A311,CGR!$A$2:$D$347,4,0)</f>
        <v>1</v>
      </c>
      <c r="H311" s="147">
        <f>VLOOKUP(A311,TM!$A$2:$D$347,4,0)</f>
        <v>0.62219999999999998</v>
      </c>
      <c r="I311" s="147">
        <f>VLOOKUP(A311,IRPi!$A$5:$G$350,7,0)</f>
        <v>1</v>
      </c>
      <c r="J311" s="147">
        <f>VLOOKUP(A311,'R E I'!$A$3:$H$348,8,0)</f>
        <v>1</v>
      </c>
      <c r="K311" s="147">
        <f t="shared" si="30"/>
        <v>0.68760596685824427</v>
      </c>
      <c r="L311" s="92">
        <f t="shared" si="29"/>
        <v>51</v>
      </c>
      <c r="M311" s="97">
        <f t="shared" si="26"/>
        <v>55</v>
      </c>
      <c r="N311" s="147">
        <f t="shared" si="27"/>
        <v>0.68760596685824427</v>
      </c>
      <c r="O311" s="146">
        <f t="shared" si="28"/>
        <v>1.725603120959775E-2</v>
      </c>
      <c r="P311" s="97">
        <v>87666642</v>
      </c>
    </row>
    <row r="312" spans="1:16" x14ac:dyDescent="0.3">
      <c r="A312" s="106">
        <v>9111</v>
      </c>
      <c r="B312" s="49">
        <v>5</v>
      </c>
      <c r="C312" s="34" t="s">
        <v>306</v>
      </c>
      <c r="D312" s="49">
        <f>VLOOKUP(A312,Previsional!$A$2:$G$347,7,0)</f>
        <v>1</v>
      </c>
      <c r="E312" s="147">
        <f>VLOOKUP(A312,Patentes!$A$5:$F$350,6,0)</f>
        <v>0.97365269461077841</v>
      </c>
      <c r="F312" s="147">
        <f>VLOOKUP(A312,'I G'!$A$5:$F$350,6,0)</f>
        <v>5.467981565323788E-2</v>
      </c>
      <c r="G312" s="147">
        <f>VLOOKUP(A312,CGR!$A$2:$D$347,4,0)</f>
        <v>1</v>
      </c>
      <c r="H312" s="147">
        <f>VLOOKUP(A312,TM!$A$2:$D$347,4,0)</f>
        <v>0.55130000000000001</v>
      </c>
      <c r="I312" s="147">
        <f>VLOOKUP(A312,IRPi!$A$5:$G$350,7,0)</f>
        <v>1</v>
      </c>
      <c r="J312" s="147">
        <f>VLOOKUP(A312,'R E I'!$A$3:$H$348,8,0)</f>
        <v>1</v>
      </c>
      <c r="K312" s="147">
        <f t="shared" si="30"/>
        <v>0.68714339702708194</v>
      </c>
      <c r="L312" s="92">
        <f t="shared" si="29"/>
        <v>52</v>
      </c>
      <c r="M312" s="97">
        <f t="shared" si="26"/>
        <v>55</v>
      </c>
      <c r="N312" s="147">
        <f t="shared" si="27"/>
        <v>0.68714339702708194</v>
      </c>
      <c r="O312" s="146">
        <f t="shared" si="28"/>
        <v>1.7244422643314321E-2</v>
      </c>
      <c r="P312" s="97">
        <v>87607666</v>
      </c>
    </row>
    <row r="313" spans="1:16" x14ac:dyDescent="0.3">
      <c r="A313" s="106">
        <v>5104</v>
      </c>
      <c r="B313" s="49">
        <v>5</v>
      </c>
      <c r="C313" s="34" t="s">
        <v>317</v>
      </c>
      <c r="D313" s="49">
        <f>VLOOKUP(A313,Previsional!$A$2:$G$347,7,0)</f>
        <v>1</v>
      </c>
      <c r="E313" s="147">
        <f>VLOOKUP(A313,Patentes!$A$5:$F$350,6,0)</f>
        <v>0.97058823529411764</v>
      </c>
      <c r="F313" s="147">
        <f>VLOOKUP(A313,'I G'!$A$5:$F$350,6,0)</f>
        <v>3.3964582633876514E-2</v>
      </c>
      <c r="G313" s="147">
        <f>VLOOKUP(A313,CGR!$A$2:$D$347,4,0)</f>
        <v>1</v>
      </c>
      <c r="H313" s="147">
        <f>VLOOKUP(A313,TM!$A$2:$D$347,4,0)</f>
        <v>0.66280000000000006</v>
      </c>
      <c r="I313" s="147">
        <f>VLOOKUP(A313,IRPi!$A$5:$G$350,7,0)</f>
        <v>1</v>
      </c>
      <c r="J313" s="147">
        <f>VLOOKUP(A313,'R E I'!$A$3:$H$348,8,0)</f>
        <v>0.75</v>
      </c>
      <c r="K313" s="147">
        <f t="shared" si="30"/>
        <v>0.68511702801141039</v>
      </c>
      <c r="L313" s="92">
        <f t="shared" si="29"/>
        <v>53</v>
      </c>
      <c r="M313" s="97">
        <f t="shared" si="26"/>
        <v>55</v>
      </c>
      <c r="N313" s="147">
        <f t="shared" si="27"/>
        <v>0.68511702801141039</v>
      </c>
      <c r="O313" s="146">
        <f t="shared" si="28"/>
        <v>1.7193569264108845E-2</v>
      </c>
      <c r="P313" s="97">
        <v>87349314</v>
      </c>
    </row>
    <row r="314" spans="1:16" x14ac:dyDescent="0.3">
      <c r="A314" s="106">
        <v>6307</v>
      </c>
      <c r="B314" s="49">
        <v>5</v>
      </c>
      <c r="C314" s="34" t="s">
        <v>292</v>
      </c>
      <c r="D314" s="49">
        <f>VLOOKUP(A314,Previsional!$A$2:$G$347,7,0)</f>
        <v>1</v>
      </c>
      <c r="E314" s="147">
        <f>VLOOKUP(A314,Patentes!$A$5:$F$350,6,0)</f>
        <v>0.77413793103448281</v>
      </c>
      <c r="F314" s="147">
        <f>VLOOKUP(A314,'I G'!$A$5:$F$350,6,0)</f>
        <v>0.12462257629710602</v>
      </c>
      <c r="G314" s="147">
        <f>VLOOKUP(A314,CGR!$A$2:$D$347,4,0)</f>
        <v>1</v>
      </c>
      <c r="H314" s="147">
        <f>VLOOKUP(A314,TM!$A$2:$D$347,4,0)</f>
        <v>0.88540000000000008</v>
      </c>
      <c r="I314" s="147">
        <f>VLOOKUP(A314,IRPi!$A$5:$G$350,7,0)</f>
        <v>1</v>
      </c>
      <c r="J314" s="147">
        <f>VLOOKUP(A314,'R E I'!$A$3:$H$348,8,0)</f>
        <v>0.98809999999999998</v>
      </c>
      <c r="K314" s="147">
        <f t="shared" si="30"/>
        <v>0.68431891993634553</v>
      </c>
      <c r="L314" s="92">
        <f t="shared" si="29"/>
        <v>54</v>
      </c>
      <c r="M314" s="97">
        <f t="shared" si="26"/>
        <v>55</v>
      </c>
      <c r="N314" s="147">
        <f t="shared" si="27"/>
        <v>0.68431891993634553</v>
      </c>
      <c r="O314" s="146">
        <f t="shared" si="28"/>
        <v>1.717354009258365E-2</v>
      </c>
      <c r="P314" s="97">
        <v>87247558</v>
      </c>
    </row>
    <row r="315" spans="1:16" x14ac:dyDescent="0.3">
      <c r="A315" s="106">
        <v>14203</v>
      </c>
      <c r="B315" s="49">
        <v>5</v>
      </c>
      <c r="C315" s="34" t="s">
        <v>264</v>
      </c>
      <c r="D315" s="49">
        <f>VLOOKUP(A315,Previsional!$A$2:$G$347,7,0)</f>
        <v>1</v>
      </c>
      <c r="E315" s="147">
        <f>VLOOKUP(A315,Patentes!$A$5:$F$350,6,0)</f>
        <v>0.70769230769230773</v>
      </c>
      <c r="F315" s="147">
        <f>VLOOKUP(A315,'I G'!$A$5:$F$350,6,0)</f>
        <v>0.23788049584845841</v>
      </c>
      <c r="G315" s="147">
        <f>VLOOKUP(A315,CGR!$A$2:$D$347,4,0)</f>
        <v>1</v>
      </c>
      <c r="H315" s="147">
        <f>VLOOKUP(A315,TM!$A$2:$D$347,4,0)</f>
        <v>0.84489999999999998</v>
      </c>
      <c r="I315" s="147">
        <f>VLOOKUP(A315,IRPi!$A$5:$G$350,7,0)</f>
        <v>1</v>
      </c>
      <c r="J315" s="147">
        <f>VLOOKUP(A315,'R E I'!$A$3:$H$348,8,0)</f>
        <v>1</v>
      </c>
      <c r="K315" s="147">
        <f t="shared" si="30"/>
        <v>0.68389743165442241</v>
      </c>
      <c r="L315" s="92">
        <f t="shared" si="29"/>
        <v>55</v>
      </c>
      <c r="M315" s="97">
        <f t="shared" si="26"/>
        <v>55</v>
      </c>
      <c r="N315" s="147">
        <f t="shared" si="27"/>
        <v>0.68389743165442241</v>
      </c>
      <c r="O315" s="146">
        <f t="shared" si="28"/>
        <v>1.7162962501204422E-2</v>
      </c>
      <c r="P315" s="97">
        <v>87193821</v>
      </c>
    </row>
    <row r="316" spans="1:16" x14ac:dyDescent="0.3">
      <c r="A316" s="106">
        <v>13505</v>
      </c>
      <c r="B316" s="49">
        <v>5</v>
      </c>
      <c r="C316" s="34" t="s">
        <v>249</v>
      </c>
      <c r="D316" s="49">
        <f>VLOOKUP(A316,Previsional!$A$2:$G$347,7,0)</f>
        <v>1</v>
      </c>
      <c r="E316" s="147">
        <f>VLOOKUP(A316,Patentes!$A$5:$F$350,6,0)</f>
        <v>0.78282828282828287</v>
      </c>
      <c r="F316" s="147">
        <f>VLOOKUP(A316,'I G'!$A$5:$F$350,6,0)</f>
        <v>9.9456586262786695E-2</v>
      </c>
      <c r="G316" s="147">
        <f>VLOOKUP(A316,CGR!$A$2:$D$347,4,0)</f>
        <v>1</v>
      </c>
      <c r="H316" s="147">
        <f>VLOOKUP(A316,TM!$A$2:$D$347,4,0)</f>
        <v>0.89749999999999996</v>
      </c>
      <c r="I316" s="147">
        <f>VLOOKUP(A316,IRPi!$A$5:$G$350,7,0)</f>
        <v>1</v>
      </c>
      <c r="J316" s="147">
        <f>VLOOKUP(A316,'R E I'!$A$3:$H$348,8,0)</f>
        <v>0.99890000000000001</v>
      </c>
      <c r="K316" s="147">
        <f t="shared" si="30"/>
        <v>0.68342404555559577</v>
      </c>
      <c r="L316" s="92">
        <f t="shared" si="29"/>
        <v>56</v>
      </c>
      <c r="M316" s="97">
        <f t="shared" si="26"/>
        <v>55</v>
      </c>
      <c r="N316" s="147">
        <f t="shared" si="27"/>
        <v>0</v>
      </c>
      <c r="O316" s="146">
        <f t="shared" si="28"/>
        <v>0</v>
      </c>
      <c r="P316" s="97">
        <v>0</v>
      </c>
    </row>
    <row r="317" spans="1:16" x14ac:dyDescent="0.3">
      <c r="A317" s="106">
        <v>9206</v>
      </c>
      <c r="B317" s="49">
        <v>5</v>
      </c>
      <c r="C317" s="34" t="s">
        <v>318</v>
      </c>
      <c r="D317" s="49">
        <f>VLOOKUP(A317,Previsional!$A$2:$G$347,7,0)</f>
        <v>1</v>
      </c>
      <c r="E317" s="147">
        <f>VLOOKUP(A317,Patentes!$A$5:$F$350,6,0)</f>
        <v>0.89893617021276595</v>
      </c>
      <c r="F317" s="147">
        <f>VLOOKUP(A317,'I G'!$A$5:$F$350,6,0)</f>
        <v>6.3483075826233207E-2</v>
      </c>
      <c r="G317" s="147">
        <f>VLOOKUP(A317,CGR!$A$2:$D$347,4,0)</f>
        <v>1</v>
      </c>
      <c r="H317" s="147">
        <f>VLOOKUP(A317,TM!$A$2:$D$347,4,0)</f>
        <v>0.67689999999999995</v>
      </c>
      <c r="I317" s="147">
        <f>VLOOKUP(A317,IRPi!$A$5:$G$350,7,0)</f>
        <v>1</v>
      </c>
      <c r="J317" s="147">
        <f>VLOOKUP(A317,'R E I'!$A$3:$H$348,8,0)</f>
        <v>1</v>
      </c>
      <c r="K317" s="147">
        <f t="shared" si="30"/>
        <v>0.68203342853102655</v>
      </c>
      <c r="L317" s="92">
        <f t="shared" si="29"/>
        <v>57</v>
      </c>
      <c r="M317" s="97">
        <f t="shared" si="26"/>
        <v>55</v>
      </c>
      <c r="N317" s="147">
        <f t="shared" si="27"/>
        <v>0</v>
      </c>
      <c r="O317" s="146">
        <f t="shared" si="28"/>
        <v>0</v>
      </c>
      <c r="P317" s="97">
        <v>0</v>
      </c>
    </row>
    <row r="318" spans="1:16" x14ac:dyDescent="0.3">
      <c r="A318" s="106">
        <v>6309</v>
      </c>
      <c r="B318" s="49">
        <v>5</v>
      </c>
      <c r="C318" s="34" t="s">
        <v>262</v>
      </c>
      <c r="D318" s="49">
        <f>VLOOKUP(A318,Previsional!$A$2:$G$347,7,0)</f>
        <v>1</v>
      </c>
      <c r="E318" s="147">
        <f>VLOOKUP(A318,Patentes!$A$5:$F$350,6,0)</f>
        <v>0.85321100917431192</v>
      </c>
      <c r="F318" s="147">
        <f>VLOOKUP(A318,'I G'!$A$5:$F$350,6,0)</f>
        <v>0.10365245111709666</v>
      </c>
      <c r="G318" s="147">
        <f>VLOOKUP(A318,CGR!$A$2:$D$347,4,0)</f>
        <v>1</v>
      </c>
      <c r="H318" s="147">
        <f>VLOOKUP(A318,TM!$A$2:$D$347,4,0)</f>
        <v>0.70519999999999994</v>
      </c>
      <c r="I318" s="147">
        <f>VLOOKUP(A318,IRPi!$A$5:$G$350,7,0)</f>
        <v>1</v>
      </c>
      <c r="J318" s="147">
        <f>VLOOKUP(A318,'R E I'!$A$3:$H$348,8,0)</f>
        <v>1</v>
      </c>
      <c r="K318" s="147">
        <f t="shared" si="30"/>
        <v>0.68031696599028335</v>
      </c>
      <c r="L318" s="92">
        <f t="shared" si="29"/>
        <v>58</v>
      </c>
      <c r="M318" s="97">
        <f t="shared" si="26"/>
        <v>55</v>
      </c>
      <c r="N318" s="147">
        <f t="shared" si="27"/>
        <v>0</v>
      </c>
      <c r="O318" s="146">
        <f t="shared" si="28"/>
        <v>0</v>
      </c>
      <c r="P318" s="97">
        <v>0</v>
      </c>
    </row>
    <row r="319" spans="1:16" x14ac:dyDescent="0.3">
      <c r="A319" s="106">
        <v>5705</v>
      </c>
      <c r="B319" s="49">
        <v>5</v>
      </c>
      <c r="C319" s="34" t="s">
        <v>275</v>
      </c>
      <c r="D319" s="49">
        <f>VLOOKUP(A319,Previsional!$A$2:$G$347,7,0)</f>
        <v>1</v>
      </c>
      <c r="E319" s="147">
        <f>VLOOKUP(A319,Patentes!$A$5:$F$350,6,0)</f>
        <v>0.91869918699186992</v>
      </c>
      <c r="F319" s="147">
        <f>VLOOKUP(A319,'I G'!$A$5:$F$350,6,0)</f>
        <v>6.1986545033274797E-2</v>
      </c>
      <c r="G319" s="147">
        <f>VLOOKUP(A319,CGR!$A$2:$D$347,4,0)</f>
        <v>1</v>
      </c>
      <c r="H319" s="147">
        <f>VLOOKUP(A319,TM!$A$2:$D$347,4,0)</f>
        <v>0.65549999999999997</v>
      </c>
      <c r="I319" s="147">
        <f>VLOOKUP(A319,IRPi!$A$5:$G$350,7,0)</f>
        <v>1</v>
      </c>
      <c r="J319" s="147">
        <f>VLOOKUP(A319,'R E I'!$A$3:$H$348,8,0)</f>
        <v>0.87467499999999998</v>
      </c>
      <c r="K319" s="147">
        <f t="shared" si="30"/>
        <v>0.67910010170547319</v>
      </c>
      <c r="L319" s="92">
        <f t="shared" si="29"/>
        <v>59</v>
      </c>
      <c r="M319" s="97">
        <f t="shared" si="26"/>
        <v>55</v>
      </c>
      <c r="N319" s="147">
        <f t="shared" si="27"/>
        <v>0</v>
      </c>
      <c r="O319" s="146">
        <f t="shared" si="28"/>
        <v>0</v>
      </c>
      <c r="P319" s="97">
        <v>0</v>
      </c>
    </row>
    <row r="320" spans="1:16" x14ac:dyDescent="0.3">
      <c r="A320" s="106">
        <v>8302</v>
      </c>
      <c r="B320" s="49">
        <v>5</v>
      </c>
      <c r="C320" s="34" t="s">
        <v>301</v>
      </c>
      <c r="D320" s="49">
        <f>VLOOKUP(A320,Previsional!$A$2:$G$347,7,0)</f>
        <v>1</v>
      </c>
      <c r="E320" s="147">
        <f>VLOOKUP(A320,Patentes!$A$5:$F$350,6,0)</f>
        <v>0.84090909090909094</v>
      </c>
      <c r="F320" s="147">
        <f>VLOOKUP(A320,'I G'!$A$5:$F$350,6,0)</f>
        <v>0.13309303750974902</v>
      </c>
      <c r="G320" s="147">
        <f>VLOOKUP(A320,CGR!$A$2:$D$347,4,0)</f>
        <v>1</v>
      </c>
      <c r="H320" s="147">
        <f>VLOOKUP(A320,TM!$A$2:$D$347,4,0)</f>
        <v>0.66390000000000005</v>
      </c>
      <c r="I320" s="147">
        <f>VLOOKUP(A320,IRPi!$A$5:$G$350,7,0)</f>
        <v>1</v>
      </c>
      <c r="J320" s="147">
        <f>VLOOKUP(A320,'R E I'!$A$3:$H$348,8,0)</f>
        <v>1</v>
      </c>
      <c r="K320" s="147">
        <f t="shared" si="30"/>
        <v>0.67717644119561915</v>
      </c>
      <c r="L320" s="92">
        <f t="shared" si="29"/>
        <v>60</v>
      </c>
      <c r="M320" s="97">
        <f t="shared" si="26"/>
        <v>55</v>
      </c>
      <c r="N320" s="147">
        <f t="shared" si="27"/>
        <v>0</v>
      </c>
      <c r="O320" s="146">
        <f t="shared" si="28"/>
        <v>0</v>
      </c>
      <c r="P320" s="97">
        <v>0</v>
      </c>
    </row>
    <row r="321" spans="1:16" x14ac:dyDescent="0.3">
      <c r="A321" s="106">
        <v>7104</v>
      </c>
      <c r="B321" s="49">
        <v>5</v>
      </c>
      <c r="C321" s="34" t="s">
        <v>257</v>
      </c>
      <c r="D321" s="49">
        <f>VLOOKUP(A321,Previsional!$A$2:$G$347,7,0)</f>
        <v>1</v>
      </c>
      <c r="E321" s="147">
        <f>VLOOKUP(A321,Patentes!$A$5:$F$350,6,0)</f>
        <v>0.81052631578947365</v>
      </c>
      <c r="F321" s="147">
        <f>VLOOKUP(A321,'I G'!$A$5:$F$350,6,0)</f>
        <v>5.6920964235875469E-2</v>
      </c>
      <c r="G321" s="147">
        <f>VLOOKUP(A321,CGR!$A$2:$D$347,4,0)</f>
        <v>1</v>
      </c>
      <c r="H321" s="147">
        <f>VLOOKUP(A321,TM!$A$2:$D$347,4,0)</f>
        <v>0.85140000000000005</v>
      </c>
      <c r="I321" s="147">
        <f>VLOOKUP(A321,IRPi!$A$5:$G$350,7,0)</f>
        <v>1</v>
      </c>
      <c r="J321" s="147">
        <f>VLOOKUP(A321,'R E I'!$A$3:$H$348,8,0)</f>
        <v>1</v>
      </c>
      <c r="K321" s="147">
        <f t="shared" si="30"/>
        <v>0.67562445158528472</v>
      </c>
      <c r="L321" s="92">
        <f t="shared" si="29"/>
        <v>61</v>
      </c>
      <c r="M321" s="97">
        <f t="shared" si="26"/>
        <v>55</v>
      </c>
      <c r="N321" s="147">
        <f t="shared" si="27"/>
        <v>0</v>
      </c>
      <c r="O321" s="146">
        <f t="shared" si="28"/>
        <v>0</v>
      </c>
      <c r="P321" s="97">
        <v>0</v>
      </c>
    </row>
    <row r="322" spans="1:16" x14ac:dyDescent="0.3">
      <c r="A322" s="106">
        <v>6203</v>
      </c>
      <c r="B322" s="49">
        <v>5</v>
      </c>
      <c r="C322" s="34" t="s">
        <v>284</v>
      </c>
      <c r="D322" s="49">
        <f>VLOOKUP(A322,Previsional!$A$2:$G$347,7,0)</f>
        <v>1</v>
      </c>
      <c r="E322" s="147">
        <f>VLOOKUP(A322,Patentes!$A$5:$F$350,6,0)</f>
        <v>0.88861985472154958</v>
      </c>
      <c r="F322" s="147">
        <f>VLOOKUP(A322,'I G'!$A$5:$F$350,6,0)</f>
        <v>0.15168618164524075</v>
      </c>
      <c r="G322" s="147">
        <f>VLOOKUP(A322,CGR!$A$2:$D$347,4,0)</f>
        <v>1</v>
      </c>
      <c r="H322" s="147">
        <f>VLOOKUP(A322,TM!$A$2:$D$347,4,0)</f>
        <v>0.50659999999999994</v>
      </c>
      <c r="I322" s="147">
        <f>VLOOKUP(A322,IRPi!$A$5:$G$350,7,0)</f>
        <v>1</v>
      </c>
      <c r="J322" s="147">
        <f>VLOOKUP(A322,'R E I'!$A$3:$H$348,8,0)</f>
        <v>1</v>
      </c>
      <c r="K322" s="147">
        <f t="shared" si="30"/>
        <v>0.67492849456385262</v>
      </c>
      <c r="L322" s="92">
        <f t="shared" si="29"/>
        <v>62</v>
      </c>
      <c r="M322" s="97">
        <f t="shared" si="26"/>
        <v>55</v>
      </c>
      <c r="N322" s="147">
        <f t="shared" si="27"/>
        <v>0</v>
      </c>
      <c r="O322" s="146">
        <f t="shared" si="28"/>
        <v>0</v>
      </c>
      <c r="P322" s="97">
        <v>0</v>
      </c>
    </row>
    <row r="323" spans="1:16" x14ac:dyDescent="0.3">
      <c r="A323" s="106">
        <v>8314</v>
      </c>
      <c r="B323" s="49">
        <v>5</v>
      </c>
      <c r="C323" s="34" t="s">
        <v>248</v>
      </c>
      <c r="D323" s="49">
        <f>VLOOKUP(A323,Previsional!$A$2:$G$347,7,0)</f>
        <v>1</v>
      </c>
      <c r="E323" s="147">
        <f>VLOOKUP(A323,Patentes!$A$5:$F$350,6,0)</f>
        <v>0.92592592592592593</v>
      </c>
      <c r="F323" s="147">
        <f>VLOOKUP(A323,'I G'!$A$5:$F$350,6,0)</f>
        <v>6.5692519858148418E-2</v>
      </c>
      <c r="G323" s="147">
        <f>VLOOKUP(A323,CGR!$A$2:$D$347,4,0)</f>
        <v>1</v>
      </c>
      <c r="H323" s="147">
        <f>VLOOKUP(A323,TM!$A$2:$D$347,4,0)</f>
        <v>0.56020000000000003</v>
      </c>
      <c r="I323" s="147">
        <f>VLOOKUP(A323,IRPi!$A$5:$G$350,7,0)</f>
        <v>1</v>
      </c>
      <c r="J323" s="147">
        <f>VLOOKUP(A323,'R E I'!$A$3:$H$348,8,0)</f>
        <v>1</v>
      </c>
      <c r="K323" s="147">
        <f t="shared" si="30"/>
        <v>0.67452720403861133</v>
      </c>
      <c r="L323" s="92">
        <f t="shared" si="29"/>
        <v>63</v>
      </c>
      <c r="M323" s="97">
        <f t="shared" si="26"/>
        <v>55</v>
      </c>
      <c r="N323" s="147">
        <f t="shared" si="27"/>
        <v>0</v>
      </c>
      <c r="O323" s="146">
        <f t="shared" si="28"/>
        <v>0</v>
      </c>
      <c r="P323" s="97">
        <v>0</v>
      </c>
    </row>
    <row r="324" spans="1:16" x14ac:dyDescent="0.3">
      <c r="A324" s="106">
        <v>4202</v>
      </c>
      <c r="B324" s="49">
        <v>5</v>
      </c>
      <c r="C324" s="34" t="s">
        <v>245</v>
      </c>
      <c r="D324" s="49">
        <f>VLOOKUP(A324,Previsional!$A$2:$G$347,7,0)</f>
        <v>1</v>
      </c>
      <c r="E324" s="147">
        <f>VLOOKUP(A324,Patentes!$A$5:$F$350,6,0)</f>
        <v>0.92489270386266098</v>
      </c>
      <c r="F324" s="147">
        <f>VLOOKUP(A324,'I G'!$A$5:$F$350,6,0)</f>
        <v>0.11722988106740495</v>
      </c>
      <c r="G324" s="147">
        <f>VLOOKUP(A324,CGR!$A$2:$D$347,4,0)</f>
        <v>1</v>
      </c>
      <c r="H324" s="147">
        <f>VLOOKUP(A324,TM!$A$2:$D$347,4,0)</f>
        <v>0.48080000000000001</v>
      </c>
      <c r="I324" s="147">
        <f>VLOOKUP(A324,IRPi!$A$5:$G$350,7,0)</f>
        <v>1</v>
      </c>
      <c r="J324" s="147">
        <f>VLOOKUP(A324,'R E I'!$A$3:$H$348,8,0)</f>
        <v>0.97165000000000001</v>
      </c>
      <c r="K324" s="147">
        <f t="shared" si="30"/>
        <v>0.67372241661878252</v>
      </c>
      <c r="L324" s="92">
        <f t="shared" si="29"/>
        <v>64</v>
      </c>
      <c r="M324" s="97">
        <f t="shared" si="26"/>
        <v>55</v>
      </c>
      <c r="N324" s="147">
        <f t="shared" si="27"/>
        <v>0</v>
      </c>
      <c r="O324" s="146">
        <f t="shared" si="28"/>
        <v>0</v>
      </c>
      <c r="P324" s="97">
        <v>0</v>
      </c>
    </row>
    <row r="325" spans="1:16" x14ac:dyDescent="0.3">
      <c r="A325" s="106">
        <v>7305</v>
      </c>
      <c r="B325" s="49">
        <v>5</v>
      </c>
      <c r="C325" s="34" t="s">
        <v>252</v>
      </c>
      <c r="D325" s="49">
        <f>VLOOKUP(A325,Previsional!$A$2:$G$347,7,0)</f>
        <v>1</v>
      </c>
      <c r="E325" s="147">
        <f>VLOOKUP(A325,Patentes!$A$5:$F$350,6,0)</f>
        <v>0.67647058823529416</v>
      </c>
      <c r="F325" s="147">
        <f>VLOOKUP(A325,'I G'!$A$5:$F$350,6,0)</f>
        <v>0.21626237887145927</v>
      </c>
      <c r="G325" s="147">
        <f>VLOOKUP(A325,CGR!$A$2:$D$347,4,0)</f>
        <v>1</v>
      </c>
      <c r="H325" s="147">
        <f>VLOOKUP(A325,TM!$A$2:$D$347,4,0)</f>
        <v>0.86879999999999991</v>
      </c>
      <c r="I325" s="147">
        <f>VLOOKUP(A325,IRPi!$A$5:$G$350,7,0)</f>
        <v>1</v>
      </c>
      <c r="J325" s="147">
        <f>VLOOKUP(A325,'R E I'!$A$3:$H$348,8,0)</f>
        <v>1</v>
      </c>
      <c r="K325" s="147">
        <f t="shared" si="30"/>
        <v>0.67115030060021785</v>
      </c>
      <c r="L325" s="92">
        <f t="shared" ref="L325:L356" si="31">_xlfn.RANK.EQ(K325,$K$261:$K$369,0)</f>
        <v>65</v>
      </c>
      <c r="M325" s="97">
        <f t="shared" si="26"/>
        <v>55</v>
      </c>
      <c r="N325" s="147">
        <f t="shared" si="27"/>
        <v>0</v>
      </c>
      <c r="O325" s="146">
        <f t="shared" si="28"/>
        <v>0</v>
      </c>
      <c r="P325" s="97">
        <v>0</v>
      </c>
    </row>
    <row r="326" spans="1:16" x14ac:dyDescent="0.3">
      <c r="A326" s="106">
        <v>7107</v>
      </c>
      <c r="B326" s="49">
        <v>5</v>
      </c>
      <c r="C326" s="34" t="s">
        <v>320</v>
      </c>
      <c r="D326" s="49">
        <f>VLOOKUP(A326,Previsional!$A$2:$G$347,7,0)</f>
        <v>1</v>
      </c>
      <c r="E326" s="147">
        <f>VLOOKUP(A326,Patentes!$A$5:$F$350,6,0)</f>
        <v>0.88245614035087716</v>
      </c>
      <c r="F326" s="147">
        <f>VLOOKUP(A326,'I G'!$A$5:$F$350,6,0)</f>
        <v>0.13520324070305242</v>
      </c>
      <c r="G326" s="147">
        <f>VLOOKUP(A326,CGR!$A$2:$D$347,4,0)</f>
        <v>1</v>
      </c>
      <c r="H326" s="147">
        <f>VLOOKUP(A326,TM!$A$2:$D$347,4,0)</f>
        <v>0.50519999999999998</v>
      </c>
      <c r="I326" s="147">
        <f>VLOOKUP(A326,IRPi!$A$5:$G$350,7,0)</f>
        <v>1</v>
      </c>
      <c r="J326" s="147">
        <f>VLOOKUP(A326,'R E I'!$A$3:$H$348,8,0)</f>
        <v>1</v>
      </c>
      <c r="K326" s="147">
        <f t="shared" ref="K326:K357" si="32">IF(D326=1,D326*SUMPRODUCT($E$12:$J$12,E326:J326),0)</f>
        <v>0.6684404592985701</v>
      </c>
      <c r="L326" s="92">
        <f t="shared" si="31"/>
        <v>66</v>
      </c>
      <c r="M326" s="97">
        <f t="shared" si="26"/>
        <v>55</v>
      </c>
      <c r="N326" s="147">
        <f t="shared" si="27"/>
        <v>0</v>
      </c>
      <c r="O326" s="146">
        <f t="shared" si="28"/>
        <v>0</v>
      </c>
      <c r="P326" s="97">
        <v>0</v>
      </c>
    </row>
    <row r="327" spans="1:16" x14ac:dyDescent="0.3">
      <c r="A327" s="106">
        <v>9208</v>
      </c>
      <c r="B327" s="49">
        <v>5</v>
      </c>
      <c r="C327" s="34" t="s">
        <v>280</v>
      </c>
      <c r="D327" s="49">
        <f>VLOOKUP(A327,Previsional!$A$2:$G$347,7,0)</f>
        <v>1</v>
      </c>
      <c r="E327" s="147">
        <f>VLOOKUP(A327,Patentes!$A$5:$F$350,6,0)</f>
        <v>0.95307917888563054</v>
      </c>
      <c r="F327" s="147">
        <f>VLOOKUP(A327,'I G'!$A$5:$F$350,6,0)</f>
        <v>4.4428169599905379E-2</v>
      </c>
      <c r="G327" s="147">
        <f>VLOOKUP(A327,CGR!$A$2:$D$347,4,0)</f>
        <v>1</v>
      </c>
      <c r="H327" s="147">
        <f>VLOOKUP(A327,TM!$A$2:$D$347,4,0)</f>
        <v>0.4788</v>
      </c>
      <c r="I327" s="147">
        <f>VLOOKUP(A327,IRPi!$A$5:$G$350,7,0)</f>
        <v>1</v>
      </c>
      <c r="J327" s="147">
        <f>VLOOKUP(A327,'R E I'!$A$3:$H$348,8,0)</f>
        <v>1</v>
      </c>
      <c r="K327" s="147">
        <f t="shared" si="32"/>
        <v>0.6665047550099471</v>
      </c>
      <c r="L327" s="92">
        <f t="shared" si="31"/>
        <v>67</v>
      </c>
      <c r="M327" s="97">
        <f t="shared" si="26"/>
        <v>55</v>
      </c>
      <c r="N327" s="147">
        <f t="shared" si="27"/>
        <v>0</v>
      </c>
      <c r="O327" s="146">
        <f t="shared" si="28"/>
        <v>0</v>
      </c>
      <c r="P327" s="97">
        <v>0</v>
      </c>
    </row>
    <row r="328" spans="1:16" x14ac:dyDescent="0.3">
      <c r="A328" s="106">
        <v>10209</v>
      </c>
      <c r="B328" s="49">
        <v>5</v>
      </c>
      <c r="C328" s="34" t="s">
        <v>316</v>
      </c>
      <c r="D328" s="49">
        <f>VLOOKUP(A328,Previsional!$A$2:$G$347,7,0)</f>
        <v>1</v>
      </c>
      <c r="E328" s="147">
        <f>VLOOKUP(A328,Patentes!$A$5:$F$350,6,0)</f>
        <v>0.81472081218274117</v>
      </c>
      <c r="F328" s="147">
        <f>VLOOKUP(A328,'I G'!$A$5:$F$350,6,0)</f>
        <v>3.7312018512241266E-2</v>
      </c>
      <c r="G328" s="147">
        <f>VLOOKUP(A328,CGR!$A$2:$D$347,4,0)</f>
        <v>1</v>
      </c>
      <c r="H328" s="147">
        <f>VLOOKUP(A328,TM!$A$2:$D$347,4,0)</f>
        <v>0.80909999999999993</v>
      </c>
      <c r="I328" s="147">
        <f>VLOOKUP(A328,IRPi!$A$5:$G$350,7,0)</f>
        <v>1</v>
      </c>
      <c r="J328" s="147">
        <f>VLOOKUP(A328,'R E I'!$A$3:$H$348,8,0)</f>
        <v>1</v>
      </c>
      <c r="K328" s="147">
        <f t="shared" si="32"/>
        <v>0.66584528889201977</v>
      </c>
      <c r="L328" s="92">
        <f t="shared" si="31"/>
        <v>68</v>
      </c>
      <c r="M328" s="97">
        <f t="shared" si="26"/>
        <v>55</v>
      </c>
      <c r="N328" s="147">
        <f t="shared" si="27"/>
        <v>0</v>
      </c>
      <c r="O328" s="146">
        <f t="shared" si="28"/>
        <v>0</v>
      </c>
      <c r="P328" s="97">
        <v>0</v>
      </c>
    </row>
    <row r="329" spans="1:16" x14ac:dyDescent="0.3">
      <c r="A329" s="106">
        <v>7202</v>
      </c>
      <c r="B329" s="49">
        <v>5</v>
      </c>
      <c r="C329" s="34" t="s">
        <v>256</v>
      </c>
      <c r="D329" s="49">
        <f>VLOOKUP(A329,Previsional!$A$2:$G$347,7,0)</f>
        <v>1</v>
      </c>
      <c r="E329" s="147">
        <f>VLOOKUP(A329,Patentes!$A$5:$F$350,6,0)</f>
        <v>0.8910891089108911</v>
      </c>
      <c r="F329" s="147">
        <f>VLOOKUP(A329,'I G'!$A$5:$F$350,6,0)</f>
        <v>6.8529572820377374E-2</v>
      </c>
      <c r="G329" s="147">
        <f>VLOOKUP(A329,CGR!$A$2:$D$347,4,0)</f>
        <v>1</v>
      </c>
      <c r="H329" s="147">
        <f>VLOOKUP(A329,TM!$A$2:$D$347,4,0)</f>
        <v>0.56340000000000001</v>
      </c>
      <c r="I329" s="147">
        <f>VLOOKUP(A329,IRPi!$A$5:$G$350,7,0)</f>
        <v>1</v>
      </c>
      <c r="J329" s="147">
        <f>VLOOKUP(A329,'R E I'!$A$3:$H$348,8,0)</f>
        <v>0.97917500000000002</v>
      </c>
      <c r="K329" s="147">
        <f t="shared" si="32"/>
        <v>0.66248233132390633</v>
      </c>
      <c r="L329" s="92">
        <f t="shared" si="31"/>
        <v>69</v>
      </c>
      <c r="M329" s="97">
        <f t="shared" si="26"/>
        <v>55</v>
      </c>
      <c r="N329" s="147">
        <f t="shared" si="27"/>
        <v>0</v>
      </c>
      <c r="O329" s="146">
        <f t="shared" si="28"/>
        <v>0</v>
      </c>
      <c r="P329" s="97">
        <v>0</v>
      </c>
    </row>
    <row r="330" spans="1:16" x14ac:dyDescent="0.3">
      <c r="A330" s="106">
        <v>15201</v>
      </c>
      <c r="B330" s="49">
        <v>5</v>
      </c>
      <c r="C330" s="34" t="s">
        <v>291</v>
      </c>
      <c r="D330" s="49">
        <f>VLOOKUP(A330,Previsional!$A$2:$G$347,7,0)</f>
        <v>1</v>
      </c>
      <c r="E330" s="147">
        <f>VLOOKUP(A330,Patentes!$A$5:$F$350,6,0)</f>
        <v>0.93069306930693074</v>
      </c>
      <c r="F330" s="147">
        <f>VLOOKUP(A330,'I G'!$A$5:$F$350,6,0)</f>
        <v>3.9997559727140072E-2</v>
      </c>
      <c r="G330" s="147">
        <f>VLOOKUP(A330,CGR!$A$2:$D$347,4,0)</f>
        <v>1</v>
      </c>
      <c r="H330" s="147">
        <f>VLOOKUP(A330,TM!$A$2:$D$347,4,0)</f>
        <v>0.55889999999999995</v>
      </c>
      <c r="I330" s="147">
        <f>VLOOKUP(A330,IRPi!$A$5:$G$350,7,0)</f>
        <v>1</v>
      </c>
      <c r="J330" s="147">
        <f>VLOOKUP(A330,'R E I'!$A$3:$H$348,8,0)</f>
        <v>0.84070000000000011</v>
      </c>
      <c r="K330" s="147">
        <f t="shared" si="32"/>
        <v>0.66161196418921087</v>
      </c>
      <c r="L330" s="92">
        <f t="shared" si="31"/>
        <v>70</v>
      </c>
      <c r="M330" s="97">
        <f t="shared" si="26"/>
        <v>55</v>
      </c>
      <c r="N330" s="147">
        <f t="shared" si="27"/>
        <v>0</v>
      </c>
      <c r="O330" s="146">
        <f t="shared" si="28"/>
        <v>0</v>
      </c>
      <c r="P330" s="97">
        <v>0</v>
      </c>
    </row>
    <row r="331" spans="1:16" x14ac:dyDescent="0.3">
      <c r="A331" s="106">
        <v>6113</v>
      </c>
      <c r="B331" s="49">
        <v>5</v>
      </c>
      <c r="C331" s="34" t="s">
        <v>271</v>
      </c>
      <c r="D331" s="49">
        <f>VLOOKUP(A331,Previsional!$A$2:$G$347,7,0)</f>
        <v>1</v>
      </c>
      <c r="E331" s="147">
        <f>VLOOKUP(A331,Patentes!$A$5:$F$350,6,0)</f>
        <v>0.76407506702412864</v>
      </c>
      <c r="F331" s="147">
        <f>VLOOKUP(A331,'I G'!$A$5:$F$350,6,0)</f>
        <v>0.11504802360897753</v>
      </c>
      <c r="G331" s="147">
        <f>VLOOKUP(A331,CGR!$A$2:$D$347,4,0)</f>
        <v>1</v>
      </c>
      <c r="H331" s="147">
        <f>VLOOKUP(A331,TM!$A$2:$D$347,4,0)</f>
        <v>0.76060000000000005</v>
      </c>
      <c r="I331" s="147">
        <f>VLOOKUP(A331,IRPi!$A$5:$G$350,7,0)</f>
        <v>1</v>
      </c>
      <c r="J331" s="147">
        <f>VLOOKUP(A331,'R E I'!$A$3:$H$348,8,0)</f>
        <v>1</v>
      </c>
      <c r="K331" s="147">
        <f t="shared" si="32"/>
        <v>0.6602782793606895</v>
      </c>
      <c r="L331" s="92">
        <f t="shared" si="31"/>
        <v>71</v>
      </c>
      <c r="M331" s="97">
        <f t="shared" si="26"/>
        <v>55</v>
      </c>
      <c r="N331" s="147">
        <f t="shared" si="27"/>
        <v>0</v>
      </c>
      <c r="O331" s="146">
        <f t="shared" si="28"/>
        <v>0</v>
      </c>
      <c r="P331" s="97">
        <v>0</v>
      </c>
    </row>
    <row r="332" spans="1:16" x14ac:dyDescent="0.3">
      <c r="A332" s="106">
        <v>8307</v>
      </c>
      <c r="B332" s="49">
        <v>5</v>
      </c>
      <c r="C332" s="34" t="s">
        <v>289</v>
      </c>
      <c r="D332" s="49">
        <f>VLOOKUP(A332,Previsional!$A$2:$G$347,7,0)</f>
        <v>1</v>
      </c>
      <c r="E332" s="147">
        <f>VLOOKUP(A332,Patentes!$A$5:$F$350,6,0)</f>
        <v>0.75496688741721851</v>
      </c>
      <c r="F332" s="147">
        <f>VLOOKUP(A332,'I G'!$A$5:$F$350,6,0)</f>
        <v>0.10838811215434373</v>
      </c>
      <c r="G332" s="147">
        <f>VLOOKUP(A332,CGR!$A$2:$D$347,4,0)</f>
        <v>1</v>
      </c>
      <c r="H332" s="147">
        <f>VLOOKUP(A332,TM!$A$2:$D$347,4,0)</f>
        <v>0.78590000000000004</v>
      </c>
      <c r="I332" s="147">
        <f>VLOOKUP(A332,IRPi!$A$5:$G$350,7,0)</f>
        <v>1</v>
      </c>
      <c r="J332" s="147">
        <f>VLOOKUP(A332,'R E I'!$A$3:$H$348,8,0)</f>
        <v>0.93389999999999995</v>
      </c>
      <c r="K332" s="147">
        <f t="shared" si="32"/>
        <v>0.65591543863461255</v>
      </c>
      <c r="L332" s="92">
        <f t="shared" si="31"/>
        <v>72</v>
      </c>
      <c r="M332" s="97">
        <f t="shared" si="26"/>
        <v>55</v>
      </c>
      <c r="N332" s="147">
        <f t="shared" si="27"/>
        <v>0</v>
      </c>
      <c r="O332" s="146">
        <f t="shared" si="28"/>
        <v>0</v>
      </c>
      <c r="P332" s="97">
        <v>0</v>
      </c>
    </row>
    <row r="333" spans="1:16" x14ac:dyDescent="0.3">
      <c r="A333" s="106">
        <v>9117</v>
      </c>
      <c r="B333" s="49">
        <v>5</v>
      </c>
      <c r="C333" s="34" t="s">
        <v>295</v>
      </c>
      <c r="D333" s="49">
        <f>VLOOKUP(A333,Previsional!$A$2:$G$347,7,0)</f>
        <v>1</v>
      </c>
      <c r="E333" s="147">
        <f>VLOOKUP(A333,Patentes!$A$5:$F$350,6,0)</f>
        <v>0.8</v>
      </c>
      <c r="F333" s="147">
        <f>VLOOKUP(A333,'I G'!$A$5:$F$350,6,0)</f>
        <v>4.7621221795010694E-2</v>
      </c>
      <c r="G333" s="147">
        <f>VLOOKUP(A333,CGR!$A$2:$D$347,4,0)</f>
        <v>1</v>
      </c>
      <c r="H333" s="147">
        <f>VLOOKUP(A333,TM!$A$2:$D$347,4,0)</f>
        <v>0.74840000000000007</v>
      </c>
      <c r="I333" s="147">
        <f>VLOOKUP(A333,IRPi!$A$5:$G$350,7,0)</f>
        <v>1</v>
      </c>
      <c r="J333" s="147">
        <f>VLOOKUP(A333,'R E I'!$A$3:$H$348,8,0)</f>
        <v>1</v>
      </c>
      <c r="K333" s="147">
        <f t="shared" si="32"/>
        <v>0.65416530544875273</v>
      </c>
      <c r="L333" s="92">
        <f t="shared" si="31"/>
        <v>73</v>
      </c>
      <c r="M333" s="97">
        <f t="shared" si="26"/>
        <v>55</v>
      </c>
      <c r="N333" s="147">
        <f t="shared" si="27"/>
        <v>0</v>
      </c>
      <c r="O333" s="146">
        <f t="shared" si="28"/>
        <v>0</v>
      </c>
      <c r="P333" s="97">
        <v>0</v>
      </c>
    </row>
    <row r="334" spans="1:16" x14ac:dyDescent="0.3">
      <c r="A334" s="106">
        <v>7302</v>
      </c>
      <c r="B334" s="49">
        <v>5</v>
      </c>
      <c r="C334" s="34" t="s">
        <v>285</v>
      </c>
      <c r="D334" s="49">
        <f>VLOOKUP(A334,Previsional!$A$2:$G$347,7,0)</f>
        <v>1</v>
      </c>
      <c r="E334" s="147">
        <f>VLOOKUP(A334,Patentes!$A$5:$F$350,6,0)</f>
        <v>0.68163804491413471</v>
      </c>
      <c r="F334" s="147">
        <f>VLOOKUP(A334,'I G'!$A$5:$F$350,6,0)</f>
        <v>0.12845780066265466</v>
      </c>
      <c r="G334" s="147">
        <f>VLOOKUP(A334,CGR!$A$2:$D$347,4,0)</f>
        <v>1</v>
      </c>
      <c r="H334" s="147">
        <f>VLOOKUP(A334,TM!$A$2:$D$347,4,0)</f>
        <v>0.89029999999999998</v>
      </c>
      <c r="I334" s="147">
        <f>VLOOKUP(A334,IRPi!$A$5:$G$350,7,0)</f>
        <v>1</v>
      </c>
      <c r="J334" s="147">
        <f>VLOOKUP(A334,'R E I'!$A$3:$H$348,8,0)</f>
        <v>0.96962500000000007</v>
      </c>
      <c r="K334" s="147">
        <f t="shared" si="32"/>
        <v>0.65271401588561095</v>
      </c>
      <c r="L334" s="92">
        <f t="shared" si="31"/>
        <v>74</v>
      </c>
      <c r="M334" s="97">
        <f t="shared" si="26"/>
        <v>55</v>
      </c>
      <c r="N334" s="147">
        <f t="shared" si="27"/>
        <v>0</v>
      </c>
      <c r="O334" s="146">
        <f t="shared" si="28"/>
        <v>0</v>
      </c>
      <c r="P334" s="97">
        <v>0</v>
      </c>
    </row>
    <row r="335" spans="1:16" x14ac:dyDescent="0.3">
      <c r="A335" s="106">
        <v>3302</v>
      </c>
      <c r="B335" s="49">
        <v>5</v>
      </c>
      <c r="C335" s="34" t="s">
        <v>326</v>
      </c>
      <c r="D335" s="49">
        <f>VLOOKUP(A335,Previsional!$A$2:$G$347,7,0)</f>
        <v>1</v>
      </c>
      <c r="E335" s="147">
        <f>VLOOKUP(A335,Patentes!$A$5:$F$350,6,0)</f>
        <v>0.78947368421052633</v>
      </c>
      <c r="F335" s="147">
        <f>VLOOKUP(A335,'I G'!$A$5:$F$350,6,0)</f>
        <v>6.0843392132740544E-2</v>
      </c>
      <c r="G335" s="147">
        <f>VLOOKUP(A335,CGR!$A$2:$D$347,4,0)</f>
        <v>1</v>
      </c>
      <c r="H335" s="147">
        <f>VLOOKUP(A335,TM!$A$2:$D$347,4,0)</f>
        <v>0.73349999999999993</v>
      </c>
      <c r="I335" s="147">
        <f>VLOOKUP(A335,IRPi!$A$5:$G$350,7,0)</f>
        <v>1</v>
      </c>
      <c r="J335" s="147">
        <f>VLOOKUP(A335,'R E I'!$A$3:$H$348,8,0)</f>
        <v>1</v>
      </c>
      <c r="K335" s="147">
        <f t="shared" si="32"/>
        <v>0.65155163750686929</v>
      </c>
      <c r="L335" s="92">
        <f t="shared" si="31"/>
        <v>75</v>
      </c>
      <c r="M335" s="97">
        <f t="shared" si="26"/>
        <v>55</v>
      </c>
      <c r="N335" s="147">
        <f t="shared" si="27"/>
        <v>0</v>
      </c>
      <c r="O335" s="146">
        <f t="shared" si="28"/>
        <v>0</v>
      </c>
      <c r="P335" s="97">
        <v>0</v>
      </c>
    </row>
    <row r="336" spans="1:16" x14ac:dyDescent="0.3">
      <c r="A336" s="106">
        <v>9205</v>
      </c>
      <c r="B336" s="49">
        <v>5</v>
      </c>
      <c r="C336" s="34" t="s">
        <v>294</v>
      </c>
      <c r="D336" s="49">
        <f>VLOOKUP(A336,Previsional!$A$2:$G$347,7,0)</f>
        <v>1</v>
      </c>
      <c r="E336" s="147">
        <f>VLOOKUP(A336,Patentes!$A$5:$F$350,6,0)</f>
        <v>0.85900783289817229</v>
      </c>
      <c r="F336" s="147">
        <f>VLOOKUP(A336,'I G'!$A$5:$F$350,6,0)</f>
        <v>3.9056574957254779E-2</v>
      </c>
      <c r="G336" s="147">
        <f>VLOOKUP(A336,CGR!$A$2:$D$347,4,0)</f>
        <v>1</v>
      </c>
      <c r="H336" s="147">
        <f>VLOOKUP(A336,TM!$A$2:$D$347,4,0)</f>
        <v>0.6048</v>
      </c>
      <c r="I336" s="147">
        <f>VLOOKUP(A336,IRPi!$A$5:$G$350,7,0)</f>
        <v>1</v>
      </c>
      <c r="J336" s="147">
        <f>VLOOKUP(A336,'R E I'!$A$3:$H$348,8,0)</f>
        <v>1</v>
      </c>
      <c r="K336" s="147">
        <f t="shared" si="32"/>
        <v>0.65113688525367408</v>
      </c>
      <c r="L336" s="92">
        <f t="shared" si="31"/>
        <v>76</v>
      </c>
      <c r="M336" s="97">
        <f t="shared" si="26"/>
        <v>55</v>
      </c>
      <c r="N336" s="147">
        <f t="shared" si="27"/>
        <v>0</v>
      </c>
      <c r="O336" s="146">
        <f t="shared" si="28"/>
        <v>0</v>
      </c>
      <c r="P336" s="97">
        <v>0</v>
      </c>
    </row>
    <row r="337" spans="1:16" x14ac:dyDescent="0.3">
      <c r="A337" s="106">
        <v>7405</v>
      </c>
      <c r="B337" s="49">
        <v>5</v>
      </c>
      <c r="C337" s="34" t="s">
        <v>260</v>
      </c>
      <c r="D337" s="49">
        <f>VLOOKUP(A337,Previsional!$A$2:$G$347,7,0)</f>
        <v>1</v>
      </c>
      <c r="E337" s="147">
        <f>VLOOKUP(A337,Patentes!$A$5:$F$350,6,0)</f>
        <v>0.77625570776255703</v>
      </c>
      <c r="F337" s="147">
        <f>VLOOKUP(A337,'I G'!$A$5:$F$350,6,0)</f>
        <v>0.11600276435628759</v>
      </c>
      <c r="G337" s="147">
        <f>VLOOKUP(A337,CGR!$A$2:$D$347,4,0)</f>
        <v>1</v>
      </c>
      <c r="H337" s="147">
        <f>VLOOKUP(A337,TM!$A$2:$D$347,4,0)</f>
        <v>0.69499999999999995</v>
      </c>
      <c r="I337" s="147">
        <f>VLOOKUP(A337,IRPi!$A$5:$G$350,7,0)</f>
        <v>1</v>
      </c>
      <c r="J337" s="147">
        <f>VLOOKUP(A337,'R E I'!$A$3:$H$348,8,0)</f>
        <v>0.92357500000000003</v>
      </c>
      <c r="K337" s="147">
        <f t="shared" si="32"/>
        <v>0.65111893880596683</v>
      </c>
      <c r="L337" s="92">
        <f t="shared" si="31"/>
        <v>77</v>
      </c>
      <c r="M337" s="97">
        <f t="shared" si="26"/>
        <v>55</v>
      </c>
      <c r="N337" s="147">
        <f t="shared" si="27"/>
        <v>0</v>
      </c>
      <c r="O337" s="146">
        <f t="shared" si="28"/>
        <v>0</v>
      </c>
      <c r="P337" s="97">
        <v>0</v>
      </c>
    </row>
    <row r="338" spans="1:16" x14ac:dyDescent="0.3">
      <c r="A338" s="106">
        <v>8308</v>
      </c>
      <c r="B338" s="49">
        <v>5</v>
      </c>
      <c r="C338" s="34" t="s">
        <v>314</v>
      </c>
      <c r="D338" s="49">
        <f>VLOOKUP(A338,Previsional!$A$2:$G$347,7,0)</f>
        <v>1</v>
      </c>
      <c r="E338" s="147">
        <f>VLOOKUP(A338,Patentes!$A$5:$F$350,6,0)</f>
        <v>0.74576271186440679</v>
      </c>
      <c r="F338" s="147">
        <f>VLOOKUP(A338,'I G'!$A$5:$F$350,6,0)</f>
        <v>4.6748408622076756E-2</v>
      </c>
      <c r="G338" s="147">
        <f>VLOOKUP(A338,CGR!$A$2:$D$347,4,0)</f>
        <v>1</v>
      </c>
      <c r="H338" s="147">
        <f>VLOOKUP(A338,TM!$A$2:$D$347,4,0)</f>
        <v>0.85680000000000012</v>
      </c>
      <c r="I338" s="147">
        <f>VLOOKUP(A338,IRPi!$A$5:$G$350,7,0)</f>
        <v>0.99848241495890677</v>
      </c>
      <c r="J338" s="147">
        <f>VLOOKUP(A338,'R E I'!$A$3:$H$348,8,0)</f>
        <v>0.96727500000000011</v>
      </c>
      <c r="K338" s="147">
        <f t="shared" si="32"/>
        <v>0.64951192205600694</v>
      </c>
      <c r="L338" s="92">
        <f t="shared" si="31"/>
        <v>78</v>
      </c>
      <c r="M338" s="97">
        <f t="shared" si="26"/>
        <v>55</v>
      </c>
      <c r="N338" s="147">
        <f t="shared" si="27"/>
        <v>0</v>
      </c>
      <c r="O338" s="146">
        <f t="shared" si="28"/>
        <v>0</v>
      </c>
      <c r="P338" s="97">
        <v>0</v>
      </c>
    </row>
    <row r="339" spans="1:16" x14ac:dyDescent="0.3">
      <c r="A339" s="106">
        <v>7110</v>
      </c>
      <c r="B339" s="49">
        <v>5</v>
      </c>
      <c r="C339" s="34" t="s">
        <v>261</v>
      </c>
      <c r="D339" s="49">
        <f>VLOOKUP(A339,Previsional!$A$2:$G$347,7,0)</f>
        <v>1</v>
      </c>
      <c r="E339" s="147">
        <f>VLOOKUP(A339,Patentes!$A$5:$F$350,6,0)</f>
        <v>0.81690140845070425</v>
      </c>
      <c r="F339" s="147">
        <f>VLOOKUP(A339,'I G'!$A$5:$F$350,6,0)</f>
        <v>0.13848670911791774</v>
      </c>
      <c r="G339" s="147">
        <f>VLOOKUP(A339,CGR!$A$2:$D$347,4,0)</f>
        <v>1</v>
      </c>
      <c r="H339" s="147">
        <f>VLOOKUP(A339,TM!$A$2:$D$347,4,0)</f>
        <v>0.51659999999999995</v>
      </c>
      <c r="I339" s="147">
        <f>VLOOKUP(A339,IRPi!$A$5:$G$350,7,0)</f>
        <v>1</v>
      </c>
      <c r="J339" s="147">
        <f>VLOOKUP(A339,'R E I'!$A$3:$H$348,8,0)</f>
        <v>1</v>
      </c>
      <c r="K339" s="147">
        <f t="shared" si="32"/>
        <v>0.648027170237226</v>
      </c>
      <c r="L339" s="92">
        <f t="shared" si="31"/>
        <v>79</v>
      </c>
      <c r="M339" s="97">
        <f t="shared" si="26"/>
        <v>55</v>
      </c>
      <c r="N339" s="147">
        <f t="shared" si="27"/>
        <v>0</v>
      </c>
      <c r="O339" s="146">
        <f t="shared" si="28"/>
        <v>0</v>
      </c>
      <c r="P339" s="97">
        <v>0</v>
      </c>
    </row>
    <row r="340" spans="1:16" x14ac:dyDescent="0.3">
      <c r="A340" s="106">
        <v>4304</v>
      </c>
      <c r="B340" s="49">
        <v>5</v>
      </c>
      <c r="C340" s="34" t="s">
        <v>296</v>
      </c>
      <c r="D340" s="49">
        <f>VLOOKUP(A340,Previsional!$A$2:$G$347,7,0)</f>
        <v>1</v>
      </c>
      <c r="E340" s="147">
        <f>VLOOKUP(A340,Patentes!$A$5:$F$350,6,0)</f>
        <v>0.74809160305343514</v>
      </c>
      <c r="F340" s="147">
        <f>VLOOKUP(A340,'I G'!$A$5:$F$350,6,0)</f>
        <v>8.2788063734867107E-2</v>
      </c>
      <c r="G340" s="147">
        <f>VLOOKUP(A340,CGR!$A$2:$D$347,4,0)</f>
        <v>1</v>
      </c>
      <c r="H340" s="147">
        <f>VLOOKUP(A340,TM!$A$2:$D$347,4,0)</f>
        <v>0.76690000000000003</v>
      </c>
      <c r="I340" s="147">
        <f>VLOOKUP(A340,IRPi!$A$5:$G$350,7,0)</f>
        <v>1</v>
      </c>
      <c r="J340" s="147">
        <f>VLOOKUP(A340,'R E I'!$A$3:$H$348,8,0)</f>
        <v>1</v>
      </c>
      <c r="K340" s="147">
        <f t="shared" si="32"/>
        <v>0.64756407700241914</v>
      </c>
      <c r="L340" s="92">
        <f t="shared" si="31"/>
        <v>80</v>
      </c>
      <c r="M340" s="97">
        <f t="shared" si="26"/>
        <v>55</v>
      </c>
      <c r="N340" s="147">
        <f t="shared" si="27"/>
        <v>0</v>
      </c>
      <c r="O340" s="146">
        <f t="shared" si="28"/>
        <v>0</v>
      </c>
      <c r="P340" s="97">
        <v>0</v>
      </c>
    </row>
    <row r="341" spans="1:16" x14ac:dyDescent="0.3">
      <c r="A341" s="106">
        <v>11203</v>
      </c>
      <c r="B341" s="49">
        <v>5</v>
      </c>
      <c r="C341" s="34" t="s">
        <v>277</v>
      </c>
      <c r="D341" s="49">
        <f>VLOOKUP(A341,Previsional!$A$2:$G$347,7,0)</f>
        <v>1</v>
      </c>
      <c r="E341" s="147">
        <f>VLOOKUP(A341,Patentes!$A$5:$F$350,6,0)</f>
        <v>0.76744186046511631</v>
      </c>
      <c r="F341" s="147">
        <f>VLOOKUP(A341,'I G'!$A$5:$F$350,6,0)</f>
        <v>6.262858154905758E-2</v>
      </c>
      <c r="G341" s="147">
        <f>VLOOKUP(A341,CGR!$A$2:$D$347,4,0)</f>
        <v>1</v>
      </c>
      <c r="H341" s="147">
        <f>VLOOKUP(A341,TM!$A$2:$D$347,4,0)</f>
        <v>0.75280000000000002</v>
      </c>
      <c r="I341" s="147">
        <f>VLOOKUP(A341,IRPi!$A$5:$G$350,7,0)</f>
        <v>1</v>
      </c>
      <c r="J341" s="147">
        <f>VLOOKUP(A341,'R E I'!$A$3:$H$348,8,0)</f>
        <v>0.98809999999999998</v>
      </c>
      <c r="K341" s="147">
        <f t="shared" si="32"/>
        <v>0.64658679655005513</v>
      </c>
      <c r="L341" s="92">
        <f t="shared" si="31"/>
        <v>81</v>
      </c>
      <c r="M341" s="97">
        <f t="shared" si="26"/>
        <v>55</v>
      </c>
      <c r="N341" s="147">
        <f t="shared" si="27"/>
        <v>0</v>
      </c>
      <c r="O341" s="146">
        <f t="shared" si="28"/>
        <v>0</v>
      </c>
      <c r="P341" s="97">
        <v>0</v>
      </c>
    </row>
    <row r="342" spans="1:16" x14ac:dyDescent="0.3">
      <c r="A342" s="106">
        <v>13504</v>
      </c>
      <c r="B342" s="49">
        <v>5</v>
      </c>
      <c r="C342" s="34" t="s">
        <v>239</v>
      </c>
      <c r="D342" s="49">
        <f>VLOOKUP(A342,Previsional!$A$2:$G$347,7,0)</f>
        <v>1</v>
      </c>
      <c r="E342" s="147">
        <f>VLOOKUP(A342,Patentes!$A$5:$F$350,6,0)</f>
        <v>0.55935251798561147</v>
      </c>
      <c r="F342" s="147">
        <f>VLOOKUP(A342,'I G'!$A$5:$F$350,6,0)</f>
        <v>0.28849542929602667</v>
      </c>
      <c r="G342" s="147">
        <f>VLOOKUP(A342,CGR!$A$2:$D$347,4,0)</f>
        <v>1</v>
      </c>
      <c r="H342" s="147">
        <f>VLOOKUP(A342,TM!$A$2:$D$347,4,0)</f>
        <v>0.85519999999999996</v>
      </c>
      <c r="I342" s="147">
        <f>VLOOKUP(A342,IRPi!$A$5:$G$350,7,0)</f>
        <v>1</v>
      </c>
      <c r="J342" s="147">
        <f>VLOOKUP(A342,'R E I'!$A$3:$H$348,8,0)</f>
        <v>1</v>
      </c>
      <c r="K342" s="147">
        <f t="shared" si="32"/>
        <v>0.6461772386189707</v>
      </c>
      <c r="L342" s="92">
        <f t="shared" si="31"/>
        <v>82</v>
      </c>
      <c r="M342" s="97">
        <f t="shared" si="26"/>
        <v>55</v>
      </c>
      <c r="N342" s="147">
        <f t="shared" si="27"/>
        <v>0</v>
      </c>
      <c r="O342" s="146">
        <f t="shared" si="28"/>
        <v>0</v>
      </c>
      <c r="P342" s="97">
        <v>0</v>
      </c>
    </row>
    <row r="343" spans="1:16" x14ac:dyDescent="0.3">
      <c r="A343" s="106">
        <v>9102</v>
      </c>
      <c r="B343" s="49">
        <v>5</v>
      </c>
      <c r="C343" s="106" t="s">
        <v>328</v>
      </c>
      <c r="D343" s="49">
        <f>VLOOKUP(A343,Previsional!$A$2:$G$347,7,0)</f>
        <v>1</v>
      </c>
      <c r="E343" s="147">
        <f>VLOOKUP(A343,Patentes!$A$5:$F$350,6,0)</f>
        <v>0.73071528751753156</v>
      </c>
      <c r="F343" s="147">
        <f>VLOOKUP(A343,'I G'!$A$5:$F$350,6,0)</f>
        <v>4.4320919251123241E-2</v>
      </c>
      <c r="G343" s="147">
        <f>VLOOKUP(A343,CGR!$A$2:$D$347,4,0)</f>
        <v>1</v>
      </c>
      <c r="H343" s="147">
        <f>VLOOKUP(A343,TM!$A$2:$D$347,4,0)</f>
        <v>0.85019999999999996</v>
      </c>
      <c r="I343" s="147">
        <f>VLOOKUP(A343,IRPi!$A$5:$G$350,7,0)</f>
        <v>1</v>
      </c>
      <c r="J343" s="147">
        <f>VLOOKUP(A343,'R E I'!$A$3:$H$348,8,0)</f>
        <v>1</v>
      </c>
      <c r="K343" s="147">
        <f t="shared" si="32"/>
        <v>0.64436058044391697</v>
      </c>
      <c r="L343" s="92">
        <f t="shared" si="31"/>
        <v>83</v>
      </c>
      <c r="M343" s="97">
        <f t="shared" si="26"/>
        <v>55</v>
      </c>
      <c r="N343" s="147">
        <f t="shared" si="27"/>
        <v>0</v>
      </c>
      <c r="O343" s="146">
        <f t="shared" si="28"/>
        <v>0</v>
      </c>
      <c r="P343" s="97">
        <v>0</v>
      </c>
    </row>
    <row r="344" spans="1:16" x14ac:dyDescent="0.3">
      <c r="A344" s="106">
        <v>8207</v>
      </c>
      <c r="B344" s="49">
        <v>5</v>
      </c>
      <c r="C344" s="34" t="s">
        <v>335</v>
      </c>
      <c r="D344" s="49">
        <f>VLOOKUP(A344,Previsional!$A$2:$G$347,7,0)</f>
        <v>1</v>
      </c>
      <c r="E344" s="147">
        <f>VLOOKUP(A344,Patentes!$A$5:$F$350,6,0)</f>
        <v>0.75714285714285712</v>
      </c>
      <c r="F344" s="147">
        <f>VLOOKUP(A344,'I G'!$A$5:$F$350,6,0)</f>
        <v>4.0557579807634983E-2</v>
      </c>
      <c r="G344" s="147">
        <f>VLOOKUP(A344,CGR!$A$2:$D$347,4,0)</f>
        <v>1</v>
      </c>
      <c r="H344" s="147">
        <f>VLOOKUP(A344,TM!$A$2:$D$347,4,0)</f>
        <v>0.79209999999999992</v>
      </c>
      <c r="I344" s="147">
        <f>VLOOKUP(A344,IRPi!$A$5:$G$350,7,0)</f>
        <v>1</v>
      </c>
      <c r="J344" s="147">
        <f>VLOOKUP(A344,'R E I'!$A$3:$H$348,8,0)</f>
        <v>0.97807500000000003</v>
      </c>
      <c r="K344" s="147">
        <f t="shared" si="32"/>
        <v>0.64285814495190874</v>
      </c>
      <c r="L344" s="92">
        <f t="shared" si="31"/>
        <v>84</v>
      </c>
      <c r="M344" s="97">
        <f t="shared" si="26"/>
        <v>55</v>
      </c>
      <c r="N344" s="147">
        <f t="shared" si="27"/>
        <v>0</v>
      </c>
      <c r="O344" s="146">
        <f t="shared" si="28"/>
        <v>0</v>
      </c>
      <c r="P344" s="97">
        <v>0</v>
      </c>
    </row>
    <row r="345" spans="1:16" x14ac:dyDescent="0.3">
      <c r="A345" s="106">
        <v>8105</v>
      </c>
      <c r="B345" s="49">
        <v>5</v>
      </c>
      <c r="C345" s="34" t="s">
        <v>310</v>
      </c>
      <c r="D345" s="49">
        <f>VLOOKUP(A345,Previsional!$A$2:$G$347,7,0)</f>
        <v>1</v>
      </c>
      <c r="E345" s="147">
        <f>VLOOKUP(A345,Patentes!$A$5:$F$350,6,0)</f>
        <v>0.69930069930069927</v>
      </c>
      <c r="F345" s="147">
        <f>VLOOKUP(A345,'I G'!$A$5:$F$350,6,0)</f>
        <v>7.2948575087035991E-2</v>
      </c>
      <c r="G345" s="147">
        <f>VLOOKUP(A345,CGR!$A$2:$D$347,4,0)</f>
        <v>1</v>
      </c>
      <c r="H345" s="147">
        <f>VLOOKUP(A345,TM!$A$2:$D$347,4,0)</f>
        <v>0.86060000000000003</v>
      </c>
      <c r="I345" s="147">
        <f>VLOOKUP(A345,IRPi!$A$5:$G$350,7,0)</f>
        <v>1</v>
      </c>
      <c r="J345" s="147">
        <f>VLOOKUP(A345,'R E I'!$A$3:$H$348,8,0)</f>
        <v>1</v>
      </c>
      <c r="K345" s="147">
        <f t="shared" si="32"/>
        <v>0.64208238852700383</v>
      </c>
      <c r="L345" s="92">
        <f t="shared" si="31"/>
        <v>85</v>
      </c>
      <c r="M345" s="97">
        <f t="shared" ref="M345:M369" si="33">VLOOKUP(B345,$C$3:$E$8,3,0)</f>
        <v>55</v>
      </c>
      <c r="N345" s="147">
        <f t="shared" ref="N345:N369" si="34">IF(L345&lt;=M345,K345,0)</f>
        <v>0</v>
      </c>
      <c r="O345" s="146">
        <f t="shared" ref="O345:O369" si="35">(N345/VLOOKUP(B345,$C$16:$D$21,2,0))</f>
        <v>0</v>
      </c>
      <c r="P345" s="97">
        <v>0</v>
      </c>
    </row>
    <row r="346" spans="1:16" x14ac:dyDescent="0.3">
      <c r="A346" s="106">
        <v>9106</v>
      </c>
      <c r="B346" s="49">
        <v>5</v>
      </c>
      <c r="C346" s="34" t="s">
        <v>299</v>
      </c>
      <c r="D346" s="49">
        <f>VLOOKUP(A346,Previsional!$A$2:$G$347,7,0)</f>
        <v>1</v>
      </c>
      <c r="E346" s="147">
        <f>VLOOKUP(A346,Patentes!$A$5:$F$350,6,0)</f>
        <v>0.74210526315789471</v>
      </c>
      <c r="F346" s="147">
        <f>VLOOKUP(A346,'I G'!$A$5:$F$350,6,0)</f>
        <v>5.182206397566385E-2</v>
      </c>
      <c r="G346" s="147">
        <f>VLOOKUP(A346,CGR!$A$2:$D$347,4,0)</f>
        <v>1</v>
      </c>
      <c r="H346" s="147">
        <f>VLOOKUP(A346,TM!$A$2:$D$347,4,0)</f>
        <v>0.66280000000000006</v>
      </c>
      <c r="I346" s="147">
        <f>VLOOKUP(A346,IRPi!$A$5:$G$350,7,0)</f>
        <v>1</v>
      </c>
      <c r="J346" s="147">
        <f>VLOOKUP(A346,'R E I'!$A$3:$H$348,8,0)</f>
        <v>1</v>
      </c>
      <c r="K346" s="147">
        <f t="shared" si="32"/>
        <v>0.6221123580991792</v>
      </c>
      <c r="L346" s="92">
        <f t="shared" si="31"/>
        <v>86</v>
      </c>
      <c r="M346" s="97">
        <f t="shared" si="33"/>
        <v>55</v>
      </c>
      <c r="N346" s="147">
        <f t="shared" si="34"/>
        <v>0</v>
      </c>
      <c r="O346" s="146">
        <f t="shared" si="35"/>
        <v>0</v>
      </c>
      <c r="P346" s="97">
        <v>0</v>
      </c>
    </row>
    <row r="347" spans="1:16" x14ac:dyDescent="0.3">
      <c r="A347" s="106">
        <v>7408</v>
      </c>
      <c r="B347" s="49">
        <v>5</v>
      </c>
      <c r="C347" s="34" t="s">
        <v>325</v>
      </c>
      <c r="D347" s="49">
        <f>VLOOKUP(A347,Previsional!$A$2:$G$347,7,0)</f>
        <v>1</v>
      </c>
      <c r="E347" s="147">
        <f>VLOOKUP(A347,Patentes!$A$5:$F$350,6,0)</f>
        <v>0.73901808785529721</v>
      </c>
      <c r="F347" s="147">
        <f>VLOOKUP(A347,'I G'!$A$5:$F$350,6,0)</f>
        <v>0.10160309831972571</v>
      </c>
      <c r="G347" s="147">
        <f>VLOOKUP(A347,CGR!$A$2:$D$347,4,0)</f>
        <v>1</v>
      </c>
      <c r="H347" s="147">
        <f>VLOOKUP(A347,TM!$A$2:$D$347,4,0)</f>
        <v>0.56659999999999999</v>
      </c>
      <c r="I347" s="147">
        <f>VLOOKUP(A347,IRPi!$A$5:$G$350,7,0)</f>
        <v>1</v>
      </c>
      <c r="J347" s="147">
        <f>VLOOKUP(A347,'R E I'!$A$3:$H$348,8,0)</f>
        <v>1</v>
      </c>
      <c r="K347" s="147">
        <f t="shared" si="32"/>
        <v>0.61904710532928553</v>
      </c>
      <c r="L347" s="92">
        <f t="shared" si="31"/>
        <v>87</v>
      </c>
      <c r="M347" s="97">
        <f t="shared" si="33"/>
        <v>55</v>
      </c>
      <c r="N347" s="147">
        <f t="shared" si="34"/>
        <v>0</v>
      </c>
      <c r="O347" s="146">
        <f t="shared" si="35"/>
        <v>0</v>
      </c>
      <c r="P347" s="97">
        <v>0</v>
      </c>
    </row>
    <row r="348" spans="1:16" x14ac:dyDescent="0.3">
      <c r="A348" s="106">
        <v>9118</v>
      </c>
      <c r="B348" s="49">
        <v>5</v>
      </c>
      <c r="C348" s="34" t="s">
        <v>281</v>
      </c>
      <c r="D348" s="49">
        <f>VLOOKUP(A348,Previsional!$A$2:$G$347,7,0)</f>
        <v>1</v>
      </c>
      <c r="E348" s="147">
        <f>VLOOKUP(A348,Patentes!$A$5:$F$350,6,0)</f>
        <v>0.75784753363228696</v>
      </c>
      <c r="F348" s="147">
        <f>VLOOKUP(A348,'I G'!$A$5:$F$350,6,0)</f>
        <v>3.7196771542754331E-2</v>
      </c>
      <c r="G348" s="147">
        <f>VLOOKUP(A348,CGR!$A$2:$D$347,4,0)</f>
        <v>1</v>
      </c>
      <c r="H348" s="147">
        <f>VLOOKUP(A348,TM!$A$2:$D$347,4,0)</f>
        <v>0.62759999999999994</v>
      </c>
      <c r="I348" s="147">
        <f>VLOOKUP(A348,IRPi!$A$5:$G$350,7,0)</f>
        <v>1</v>
      </c>
      <c r="J348" s="147">
        <f>VLOOKUP(A348,'R E I'!$A$3:$H$348,8,0)</f>
        <v>1</v>
      </c>
      <c r="K348" s="147">
        <f t="shared" si="32"/>
        <v>0.61868582965698904</v>
      </c>
      <c r="L348" s="92">
        <f t="shared" si="31"/>
        <v>88</v>
      </c>
      <c r="M348" s="97">
        <f t="shared" si="33"/>
        <v>55</v>
      </c>
      <c r="N348" s="147">
        <f t="shared" si="34"/>
        <v>0</v>
      </c>
      <c r="O348" s="146">
        <f t="shared" si="35"/>
        <v>0</v>
      </c>
      <c r="P348" s="97">
        <v>0</v>
      </c>
    </row>
    <row r="349" spans="1:16" x14ac:dyDescent="0.3">
      <c r="A349" s="106">
        <v>9105</v>
      </c>
      <c r="B349" s="49">
        <v>5</v>
      </c>
      <c r="C349" s="34" t="s">
        <v>297</v>
      </c>
      <c r="D349" s="49">
        <f>VLOOKUP(A349,Previsional!$A$2:$G$347,7,0)</f>
        <v>1</v>
      </c>
      <c r="E349" s="147">
        <f>VLOOKUP(A349,Patentes!$A$5:$F$350,6,0)</f>
        <v>0.6539162112932605</v>
      </c>
      <c r="F349" s="147">
        <f>VLOOKUP(A349,'I G'!$A$5:$F$350,6,0)</f>
        <v>7.1672983514271066E-2</v>
      </c>
      <c r="G349" s="147">
        <f>VLOOKUP(A349,CGR!$A$2:$D$347,4,0)</f>
        <v>1</v>
      </c>
      <c r="H349" s="147">
        <f>VLOOKUP(A349,TM!$A$2:$D$347,4,0)</f>
        <v>0.80569999999999997</v>
      </c>
      <c r="I349" s="147">
        <f>VLOOKUP(A349,IRPi!$A$5:$G$350,7,0)</f>
        <v>1</v>
      </c>
      <c r="J349" s="147">
        <f>VLOOKUP(A349,'R E I'!$A$3:$H$348,8,0)</f>
        <v>1</v>
      </c>
      <c r="K349" s="147">
        <f t="shared" si="32"/>
        <v>0.61764391983120892</v>
      </c>
      <c r="L349" s="92">
        <f t="shared" si="31"/>
        <v>89</v>
      </c>
      <c r="M349" s="97">
        <f t="shared" si="33"/>
        <v>55</v>
      </c>
      <c r="N349" s="147">
        <f t="shared" si="34"/>
        <v>0</v>
      </c>
      <c r="O349" s="146">
        <f t="shared" si="35"/>
        <v>0</v>
      </c>
      <c r="P349" s="97">
        <v>0</v>
      </c>
    </row>
    <row r="350" spans="1:16" x14ac:dyDescent="0.3">
      <c r="A350" s="106">
        <v>12303</v>
      </c>
      <c r="B350" s="49">
        <v>5</v>
      </c>
      <c r="C350" s="34" t="s">
        <v>253</v>
      </c>
      <c r="D350" s="49">
        <f>VLOOKUP(A350,Previsional!$A$2:$G$347,7,0)</f>
        <v>1</v>
      </c>
      <c r="E350" s="147">
        <f>VLOOKUP(A350,Patentes!$A$5:$F$350,6,0)</f>
        <v>0.69230769230769229</v>
      </c>
      <c r="F350" s="147">
        <f>VLOOKUP(A350,'I G'!$A$5:$F$350,6,0)</f>
        <v>1.8316316955525762E-2</v>
      </c>
      <c r="G350" s="147">
        <f>VLOOKUP(A350,CGR!$A$2:$D$347,4,0)</f>
        <v>1</v>
      </c>
      <c r="H350" s="147">
        <f>VLOOKUP(A350,TM!$A$2:$D$347,4,0)</f>
        <v>0.80469999999999997</v>
      </c>
      <c r="I350" s="147">
        <f>VLOOKUP(A350,IRPi!$A$5:$G$350,7,0)</f>
        <v>1</v>
      </c>
      <c r="J350" s="147">
        <f>VLOOKUP(A350,'R E I'!$A$3:$H$348,8,0)</f>
        <v>1</v>
      </c>
      <c r="K350" s="147">
        <f t="shared" si="32"/>
        <v>0.61759177154657374</v>
      </c>
      <c r="L350" s="92">
        <f t="shared" si="31"/>
        <v>90</v>
      </c>
      <c r="M350" s="97">
        <f t="shared" si="33"/>
        <v>55</v>
      </c>
      <c r="N350" s="147">
        <f t="shared" si="34"/>
        <v>0</v>
      </c>
      <c r="O350" s="146">
        <f t="shared" si="35"/>
        <v>0</v>
      </c>
      <c r="P350" s="97">
        <v>0</v>
      </c>
    </row>
    <row r="351" spans="1:16" x14ac:dyDescent="0.3">
      <c r="A351" s="106">
        <v>8109</v>
      </c>
      <c r="B351" s="49">
        <v>5</v>
      </c>
      <c r="C351" s="34" t="s">
        <v>308</v>
      </c>
      <c r="D351" s="49">
        <f>VLOOKUP(A351,Previsional!$A$2:$G$347,7,0)</f>
        <v>1</v>
      </c>
      <c r="E351" s="147">
        <f>VLOOKUP(A351,Patentes!$A$5:$F$350,6,0)</f>
        <v>0.71621621621621623</v>
      </c>
      <c r="F351" s="147">
        <f>VLOOKUP(A351,'I G'!$A$5:$F$350,6,0)</f>
        <v>7.6717094984632916E-2</v>
      </c>
      <c r="G351" s="147">
        <f>VLOOKUP(A351,CGR!$A$2:$D$347,4,0)</f>
        <v>1</v>
      </c>
      <c r="H351" s="147">
        <f>VLOOKUP(A351,TM!$A$2:$D$347,4,0)</f>
        <v>0.61649999999999994</v>
      </c>
      <c r="I351" s="147">
        <f>VLOOKUP(A351,IRPi!$A$5:$G$350,7,0)</f>
        <v>1</v>
      </c>
      <c r="J351" s="147">
        <f>VLOOKUP(A351,'R E I'!$A$3:$H$348,8,0)</f>
        <v>1</v>
      </c>
      <c r="K351" s="147">
        <f t="shared" si="32"/>
        <v>0.61232994942183394</v>
      </c>
      <c r="L351" s="92">
        <f t="shared" si="31"/>
        <v>91</v>
      </c>
      <c r="M351" s="97">
        <f t="shared" si="33"/>
        <v>55</v>
      </c>
      <c r="N351" s="147">
        <f t="shared" si="34"/>
        <v>0</v>
      </c>
      <c r="O351" s="146">
        <f t="shared" si="35"/>
        <v>0</v>
      </c>
      <c r="P351" s="97">
        <v>0</v>
      </c>
    </row>
    <row r="352" spans="1:16" x14ac:dyDescent="0.3">
      <c r="A352" s="106">
        <v>14102</v>
      </c>
      <c r="B352" s="49">
        <v>5</v>
      </c>
      <c r="C352" s="34" t="s">
        <v>267</v>
      </c>
      <c r="D352" s="49">
        <f>VLOOKUP(A352,Previsional!$A$2:$G$347,7,0)</f>
        <v>1</v>
      </c>
      <c r="E352" s="147">
        <f>VLOOKUP(A352,Patentes!$A$5:$F$350,6,0)</f>
        <v>0.66792452830188676</v>
      </c>
      <c r="F352" s="147">
        <f>VLOOKUP(A352,'I G'!$A$5:$F$350,6,0)</f>
        <v>2.1604833797431142E-2</v>
      </c>
      <c r="G352" s="147">
        <f>VLOOKUP(A352,CGR!$A$2:$D$347,4,0)</f>
        <v>1</v>
      </c>
      <c r="H352" s="147">
        <f>VLOOKUP(A352,TM!$A$2:$D$347,4,0)</f>
        <v>0.78930000000000011</v>
      </c>
      <c r="I352" s="147">
        <f>VLOOKUP(A352,IRPi!$A$5:$G$350,7,0)</f>
        <v>1</v>
      </c>
      <c r="J352" s="147">
        <f>VLOOKUP(A352,'R E I'!$A$3:$H$348,8,0)</f>
        <v>1</v>
      </c>
      <c r="K352" s="147">
        <f t="shared" si="32"/>
        <v>0.60756979335501826</v>
      </c>
      <c r="L352" s="92">
        <f t="shared" si="31"/>
        <v>92</v>
      </c>
      <c r="M352" s="97">
        <f t="shared" si="33"/>
        <v>55</v>
      </c>
      <c r="N352" s="147">
        <f t="shared" si="34"/>
        <v>0</v>
      </c>
      <c r="O352" s="146">
        <f t="shared" si="35"/>
        <v>0</v>
      </c>
      <c r="P352" s="97">
        <v>0</v>
      </c>
    </row>
    <row r="353" spans="1:16" x14ac:dyDescent="0.3">
      <c r="A353" s="106">
        <v>8313</v>
      </c>
      <c r="B353" s="49">
        <v>5</v>
      </c>
      <c r="C353" s="34" t="s">
        <v>274</v>
      </c>
      <c r="D353" s="49">
        <f>VLOOKUP(A353,Previsional!$A$2:$G$347,7,0)</f>
        <v>1</v>
      </c>
      <c r="E353" s="147">
        <f>VLOOKUP(A353,Patentes!$A$5:$F$350,6,0)</f>
        <v>0.60857538035961267</v>
      </c>
      <c r="F353" s="147">
        <f>VLOOKUP(A353,'I G'!$A$5:$F$350,6,0)</f>
        <v>7.8484563366019666E-2</v>
      </c>
      <c r="G353" s="147">
        <f>VLOOKUP(A353,CGR!$A$2:$D$347,4,0)</f>
        <v>1</v>
      </c>
      <c r="H353" s="147">
        <f>VLOOKUP(A353,TM!$A$2:$D$347,4,0)</f>
        <v>0.80200000000000005</v>
      </c>
      <c r="I353" s="147">
        <f>VLOOKUP(A353,IRPi!$A$5:$G$350,7,0)</f>
        <v>1</v>
      </c>
      <c r="J353" s="147">
        <f>VLOOKUP(A353,'R E I'!$A$3:$H$348,8,0)</f>
        <v>1</v>
      </c>
      <c r="K353" s="147">
        <f t="shared" si="32"/>
        <v>0.60292252396736934</v>
      </c>
      <c r="L353" s="92">
        <f t="shared" si="31"/>
        <v>93</v>
      </c>
      <c r="M353" s="97">
        <f t="shared" si="33"/>
        <v>55</v>
      </c>
      <c r="N353" s="147">
        <f t="shared" si="34"/>
        <v>0</v>
      </c>
      <c r="O353" s="146">
        <f t="shared" si="35"/>
        <v>0</v>
      </c>
      <c r="P353" s="97">
        <v>0</v>
      </c>
    </row>
    <row r="354" spans="1:16" x14ac:dyDescent="0.3">
      <c r="A354" s="106">
        <v>8309</v>
      </c>
      <c r="B354" s="49">
        <v>5</v>
      </c>
      <c r="C354" s="34" t="s">
        <v>251</v>
      </c>
      <c r="D354" s="49">
        <f>VLOOKUP(A354,Previsional!$A$2:$G$347,7,0)</f>
        <v>1</v>
      </c>
      <c r="E354" s="147">
        <f>VLOOKUP(A354,Patentes!$A$5:$F$350,6,0)</f>
        <v>0.50943396226415094</v>
      </c>
      <c r="F354" s="147">
        <f>VLOOKUP(A354,'I G'!$A$5:$F$350,6,0)</f>
        <v>5.2619523769309465E-2</v>
      </c>
      <c r="G354" s="147">
        <f>VLOOKUP(A354,CGR!$A$2:$D$347,4,0)</f>
        <v>1</v>
      </c>
      <c r="H354" s="147">
        <f>VLOOKUP(A354,TM!$A$2:$D$347,4,0)</f>
        <v>0.73209999999999997</v>
      </c>
      <c r="I354" s="147">
        <f>VLOOKUP(A354,IRPi!$A$5:$G$350,7,0)</f>
        <v>1</v>
      </c>
      <c r="J354" s="147">
        <f>VLOOKUP(A354,'R E I'!$A$3:$H$348,8,0)</f>
        <v>1</v>
      </c>
      <c r="K354" s="147">
        <f t="shared" si="32"/>
        <v>0.55127176773478026</v>
      </c>
      <c r="L354" s="92">
        <f t="shared" si="31"/>
        <v>94</v>
      </c>
      <c r="M354" s="97">
        <f t="shared" si="33"/>
        <v>55</v>
      </c>
      <c r="N354" s="147">
        <f t="shared" si="34"/>
        <v>0</v>
      </c>
      <c r="O354" s="146">
        <f t="shared" si="35"/>
        <v>0</v>
      </c>
      <c r="P354" s="97">
        <v>0</v>
      </c>
    </row>
    <row r="355" spans="1:16" x14ac:dyDescent="0.3">
      <c r="A355" s="106">
        <v>15102</v>
      </c>
      <c r="B355" s="49">
        <v>5</v>
      </c>
      <c r="C355" s="34" t="s">
        <v>307</v>
      </c>
      <c r="D355" s="49">
        <f>VLOOKUP(A355,Previsional!$A$2:$G$347,7,0)</f>
        <v>1</v>
      </c>
      <c r="E355" s="147">
        <f>VLOOKUP(A355,Patentes!$A$5:$F$350,6,0)</f>
        <v>0</v>
      </c>
      <c r="F355" s="147">
        <f>VLOOKUP(A355,'I G'!$A$5:$F$350,6,0)</f>
        <v>8.0212572052276804E-2</v>
      </c>
      <c r="G355" s="147">
        <f>VLOOKUP(A355,CGR!$A$2:$D$347,4,0)</f>
        <v>1</v>
      </c>
      <c r="H355" s="147">
        <f>VLOOKUP(A355,TM!$A$2:$D$347,4,0)</f>
        <v>0.62049999999999994</v>
      </c>
      <c r="I355" s="147">
        <f>VLOOKUP(A355,IRPi!$A$5:$G$350,7,0)</f>
        <v>1</v>
      </c>
      <c r="J355" s="147">
        <f>VLOOKUP(A355,'R E I'!$A$3:$H$348,8,0)</f>
        <v>0.56110000000000004</v>
      </c>
      <c r="K355" s="147">
        <f t="shared" si="32"/>
        <v>0.34118314301306918</v>
      </c>
      <c r="L355" s="92">
        <f t="shared" si="31"/>
        <v>95</v>
      </c>
      <c r="M355" s="97">
        <f t="shared" si="33"/>
        <v>55</v>
      </c>
      <c r="N355" s="147">
        <f t="shared" si="34"/>
        <v>0</v>
      </c>
      <c r="O355" s="146">
        <f t="shared" si="35"/>
        <v>0</v>
      </c>
      <c r="P355" s="97">
        <v>0</v>
      </c>
    </row>
    <row r="356" spans="1:16" x14ac:dyDescent="0.3">
      <c r="A356" s="106">
        <v>9207</v>
      </c>
      <c r="B356" s="49">
        <v>5</v>
      </c>
      <c r="C356" s="34" t="s">
        <v>344</v>
      </c>
      <c r="D356" s="49">
        <f>VLOOKUP(A356,Previsional!$A$2:$G$347,7,0)</f>
        <v>1</v>
      </c>
      <c r="E356" s="147">
        <f>VLOOKUP(A356,Patentes!$A$5:$F$350,6,0)</f>
        <v>0</v>
      </c>
      <c r="F356" s="147">
        <f>VLOOKUP(A356,'I G'!$A$5:$F$350,6,0)</f>
        <v>3.6516973888548444E-2</v>
      </c>
      <c r="G356" s="147">
        <f>VLOOKUP(A356,CGR!$A$2:$D$347,4,0)</f>
        <v>1</v>
      </c>
      <c r="H356" s="147">
        <f>VLOOKUP(A356,TM!$A$2:$D$347,4,0)</f>
        <v>0.64969999999999994</v>
      </c>
      <c r="I356" s="147">
        <f>VLOOKUP(A356,IRPi!$A$5:$G$350,7,0)</f>
        <v>1</v>
      </c>
      <c r="J356" s="147">
        <f>VLOOKUP(A356,'R E I'!$A$3:$H$348,8,0)</f>
        <v>0.407725</v>
      </c>
      <c r="K356" s="147">
        <f t="shared" si="32"/>
        <v>0.32697049347213708</v>
      </c>
      <c r="L356" s="92">
        <f t="shared" si="31"/>
        <v>96</v>
      </c>
      <c r="M356" s="97">
        <f t="shared" si="33"/>
        <v>55</v>
      </c>
      <c r="N356" s="147">
        <f t="shared" si="34"/>
        <v>0</v>
      </c>
      <c r="O356" s="146">
        <f t="shared" si="35"/>
        <v>0</v>
      </c>
      <c r="P356" s="97">
        <v>0</v>
      </c>
    </row>
    <row r="357" spans="1:16" x14ac:dyDescent="0.3">
      <c r="A357" s="106">
        <v>1403</v>
      </c>
      <c r="B357" s="49">
        <v>5</v>
      </c>
      <c r="C357" s="34" t="s">
        <v>331</v>
      </c>
      <c r="D357" s="49">
        <f>VLOOKUP(A357,Previsional!$A$2:$G$347,7,0)</f>
        <v>1</v>
      </c>
      <c r="E357" s="147">
        <f>VLOOKUP(A357,Patentes!$A$5:$F$350,6,0)</f>
        <v>0</v>
      </c>
      <c r="F357" s="147">
        <f>VLOOKUP(A357,'I G'!$A$5:$F$350,6,0)</f>
        <v>7.1543794150676646E-2</v>
      </c>
      <c r="G357" s="147">
        <f>VLOOKUP(A357,CGR!$A$2:$D$347,4,0)</f>
        <v>1</v>
      </c>
      <c r="H357" s="147">
        <f>VLOOKUP(A357,TM!$A$2:$D$347,4,0)</f>
        <v>0.5353</v>
      </c>
      <c r="I357" s="147">
        <f>VLOOKUP(A357,IRPi!$A$5:$G$350,7,0)</f>
        <v>1</v>
      </c>
      <c r="J357" s="147">
        <f>VLOOKUP(A357,'R E I'!$A$3:$H$348,8,0)</f>
        <v>0.51190000000000002</v>
      </c>
      <c r="K357" s="147">
        <f t="shared" si="32"/>
        <v>0.32377594853766911</v>
      </c>
      <c r="L357" s="92">
        <f t="shared" ref="L357:L369" si="36">_xlfn.RANK.EQ(K357,$K$261:$K$369,0)</f>
        <v>97</v>
      </c>
      <c r="M357" s="97">
        <f t="shared" si="33"/>
        <v>55</v>
      </c>
      <c r="N357" s="147">
        <f t="shared" si="34"/>
        <v>0</v>
      </c>
      <c r="O357" s="146">
        <f t="shared" si="35"/>
        <v>0</v>
      </c>
      <c r="P357" s="97">
        <v>0</v>
      </c>
    </row>
    <row r="358" spans="1:16" x14ac:dyDescent="0.3">
      <c r="A358" s="106">
        <v>7108</v>
      </c>
      <c r="B358" s="49">
        <v>5</v>
      </c>
      <c r="C358" s="34" t="s">
        <v>238</v>
      </c>
      <c r="D358" s="49">
        <f>VLOOKUP(A358,Previsional!$A$2:$G$347,7,0)</f>
        <v>0</v>
      </c>
      <c r="E358" s="147">
        <f>VLOOKUP(A358,Patentes!$A$5:$F$350,6,0)</f>
        <v>0.8404907975460123</v>
      </c>
      <c r="F358" s="147">
        <f>VLOOKUP(A358,'I G'!$A$5:$F$350,6,0)</f>
        <v>0.43020118318718448</v>
      </c>
      <c r="G358" s="147">
        <f>VLOOKUP(A358,CGR!$A$2:$D$347,4,0)</f>
        <v>1</v>
      </c>
      <c r="H358" s="147">
        <f>VLOOKUP(A358,TM!$A$2:$D$347,4,0)</f>
        <v>0.89340000000000008</v>
      </c>
      <c r="I358" s="147">
        <f>VLOOKUP(A358,IRPi!$A$5:$G$350,7,0)</f>
        <v>1</v>
      </c>
      <c r="J358" s="147">
        <f>VLOOKUP(A358,'R E I'!$A$3:$H$348,8,0)</f>
        <v>1</v>
      </c>
      <c r="K358" s="147">
        <f t="shared" ref="K358:K369" si="37">IF(D358=1,D358*SUMPRODUCT($E$12:$J$12,E358:J358),0)</f>
        <v>0</v>
      </c>
      <c r="L358" s="92">
        <f t="shared" si="36"/>
        <v>98</v>
      </c>
      <c r="M358" s="97">
        <f t="shared" si="33"/>
        <v>55</v>
      </c>
      <c r="N358" s="147">
        <f t="shared" si="34"/>
        <v>0</v>
      </c>
      <c r="O358" s="146">
        <f t="shared" si="35"/>
        <v>0</v>
      </c>
      <c r="P358" s="97">
        <v>0</v>
      </c>
    </row>
    <row r="359" spans="1:16" x14ac:dyDescent="0.3">
      <c r="A359" s="106">
        <v>16207</v>
      </c>
      <c r="B359" s="49">
        <v>5</v>
      </c>
      <c r="C359" s="34" t="s">
        <v>312</v>
      </c>
      <c r="D359" s="49">
        <f>VLOOKUP(A359,Previsional!$A$2:$G$347,7,0)</f>
        <v>0</v>
      </c>
      <c r="E359" s="147">
        <f>VLOOKUP(A359,Patentes!$A$5:$F$350,6,0)</f>
        <v>0.6875</v>
      </c>
      <c r="F359" s="147">
        <f>VLOOKUP(A359,'I G'!$A$5:$F$350,6,0)</f>
        <v>3.8922493122371192E-2</v>
      </c>
      <c r="G359" s="147">
        <f>VLOOKUP(A359,CGR!$A$2:$D$347,4,0)</f>
        <v>1</v>
      </c>
      <c r="H359" s="147">
        <f>VLOOKUP(A359,TM!$A$2:$D$347,4,0)</f>
        <v>0.7077</v>
      </c>
      <c r="I359" s="147">
        <f>VLOOKUP(A359,IRPi!$A$5:$G$350,7,0)</f>
        <v>1</v>
      </c>
      <c r="J359" s="147">
        <f>VLOOKUP(A359,'R E I'!$A$3:$H$348,8,0)</f>
        <v>1</v>
      </c>
      <c r="K359" s="147">
        <f t="shared" si="37"/>
        <v>0</v>
      </c>
      <c r="L359" s="92">
        <f t="shared" si="36"/>
        <v>98</v>
      </c>
      <c r="M359" s="97">
        <f t="shared" si="33"/>
        <v>55</v>
      </c>
      <c r="N359" s="147">
        <f t="shared" si="34"/>
        <v>0</v>
      </c>
      <c r="O359" s="146">
        <f t="shared" si="35"/>
        <v>0</v>
      </c>
      <c r="P359" s="97">
        <v>0</v>
      </c>
    </row>
    <row r="360" spans="1:16" x14ac:dyDescent="0.3">
      <c r="A360" s="106">
        <v>16303</v>
      </c>
      <c r="B360" s="49">
        <v>5</v>
      </c>
      <c r="C360" s="34" t="s">
        <v>315</v>
      </c>
      <c r="D360" s="49">
        <f>VLOOKUP(A360,Previsional!$A$2:$G$347,7,0)</f>
        <v>0</v>
      </c>
      <c r="E360" s="147">
        <f>VLOOKUP(A360,Patentes!$A$5:$F$350,6,0)</f>
        <v>0.73109243697478987</v>
      </c>
      <c r="F360" s="147">
        <f>VLOOKUP(A360,'I G'!$A$5:$F$350,6,0)</f>
        <v>5.4270153579419521E-2</v>
      </c>
      <c r="G360" s="147">
        <f>VLOOKUP(A360,CGR!$A$2:$D$347,4,0)</f>
        <v>1</v>
      </c>
      <c r="H360" s="147">
        <f>VLOOKUP(A360,TM!$A$2:$D$347,4,0)</f>
        <v>0.80519999999999992</v>
      </c>
      <c r="I360" s="147">
        <f>VLOOKUP(A360,IRPi!$A$5:$G$350,7,0)</f>
        <v>1</v>
      </c>
      <c r="J360" s="147">
        <f>VLOOKUP(A360,'R E I'!$A$3:$H$348,8,0)</f>
        <v>1</v>
      </c>
      <c r="K360" s="147">
        <f t="shared" si="37"/>
        <v>0</v>
      </c>
      <c r="L360" s="92">
        <f t="shared" si="36"/>
        <v>98</v>
      </c>
      <c r="M360" s="97">
        <f t="shared" si="33"/>
        <v>55</v>
      </c>
      <c r="N360" s="147">
        <f t="shared" si="34"/>
        <v>0</v>
      </c>
      <c r="O360" s="146">
        <f t="shared" si="35"/>
        <v>0</v>
      </c>
      <c r="P360" s="97">
        <v>0</v>
      </c>
    </row>
    <row r="361" spans="1:16" x14ac:dyDescent="0.3">
      <c r="A361" s="106">
        <v>4204</v>
      </c>
      <c r="B361" s="49">
        <v>5</v>
      </c>
      <c r="C361" s="34" t="s">
        <v>305</v>
      </c>
      <c r="D361" s="49">
        <f>VLOOKUP(A361,Previsional!$A$2:$G$347,7,0)</f>
        <v>0</v>
      </c>
      <c r="E361" s="147">
        <f>VLOOKUP(A361,Patentes!$A$5:$F$350,6,0)</f>
        <v>0</v>
      </c>
      <c r="F361" s="147">
        <f>VLOOKUP(A361,'I G'!$A$5:$F$350,6,0)</f>
        <v>0.25554173148435794</v>
      </c>
      <c r="G361" s="147">
        <f>VLOOKUP(A361,CGR!$A$2:$D$347,4,0)</f>
        <v>1</v>
      </c>
      <c r="H361" s="147">
        <f>VLOOKUP(A361,TM!$A$2:$D$347,4,0)</f>
        <v>0.8126000000000001</v>
      </c>
      <c r="I361" s="147">
        <f>VLOOKUP(A361,IRPi!$A$5:$G$350,7,0)</f>
        <v>0.9881475640643661</v>
      </c>
      <c r="J361" s="147">
        <f>VLOOKUP(A361,'R E I'!$A$3:$H$348,8,0)</f>
        <v>0.72917500000000002</v>
      </c>
      <c r="K361" s="147">
        <f t="shared" si="37"/>
        <v>0</v>
      </c>
      <c r="L361" s="92">
        <f t="shared" si="36"/>
        <v>98</v>
      </c>
      <c r="M361" s="97">
        <f t="shared" si="33"/>
        <v>55</v>
      </c>
      <c r="N361" s="147">
        <f t="shared" si="34"/>
        <v>0</v>
      </c>
      <c r="O361" s="146">
        <f t="shared" si="35"/>
        <v>0</v>
      </c>
      <c r="P361" s="97">
        <v>0</v>
      </c>
    </row>
    <row r="362" spans="1:16" x14ac:dyDescent="0.3">
      <c r="A362" s="106">
        <v>6304</v>
      </c>
      <c r="B362" s="49">
        <v>5</v>
      </c>
      <c r="C362" s="34" t="s">
        <v>270</v>
      </c>
      <c r="D362" s="49">
        <f>VLOOKUP(A362,Previsional!$A$2:$G$347,7,0)</f>
        <v>0</v>
      </c>
      <c r="E362" s="147">
        <f>VLOOKUP(A362,Patentes!$A$5:$F$350,6,0)</f>
        <v>0.67622461170848269</v>
      </c>
      <c r="F362" s="147">
        <f>VLOOKUP(A362,'I G'!$A$5:$F$350,6,0)</f>
        <v>9.3904656803911704E-2</v>
      </c>
      <c r="G362" s="147">
        <f>VLOOKUP(A362,CGR!$A$2:$D$347,4,0)</f>
        <v>1</v>
      </c>
      <c r="H362" s="147">
        <f>VLOOKUP(A362,TM!$A$2:$D$347,4,0)</f>
        <v>0.78689999999999993</v>
      </c>
      <c r="I362" s="147">
        <f>VLOOKUP(A362,IRPi!$A$5:$G$350,7,0)</f>
        <v>1</v>
      </c>
      <c r="J362" s="147">
        <f>VLOOKUP(A362,'R E I'!$A$3:$H$348,8,0)</f>
        <v>0.99562499999999998</v>
      </c>
      <c r="K362" s="147">
        <f t="shared" si="37"/>
        <v>0</v>
      </c>
      <c r="L362" s="92">
        <f t="shared" si="36"/>
        <v>98</v>
      </c>
      <c r="M362" s="97">
        <f t="shared" si="33"/>
        <v>55</v>
      </c>
      <c r="N362" s="147">
        <f t="shared" si="34"/>
        <v>0</v>
      </c>
      <c r="O362" s="146">
        <f t="shared" si="35"/>
        <v>0</v>
      </c>
      <c r="P362" s="97">
        <v>0</v>
      </c>
    </row>
    <row r="363" spans="1:16" x14ac:dyDescent="0.3">
      <c r="A363" s="106">
        <v>7402</v>
      </c>
      <c r="B363" s="49">
        <v>5</v>
      </c>
      <c r="C363" s="34" t="s">
        <v>337</v>
      </c>
      <c r="D363" s="49">
        <f>VLOOKUP(A363,Previsional!$A$2:$G$347,7,0)</f>
        <v>0</v>
      </c>
      <c r="E363" s="147">
        <f>VLOOKUP(A363,Patentes!$A$5:$F$350,6,0)</f>
        <v>0.76848090982940698</v>
      </c>
      <c r="F363" s="147">
        <f>VLOOKUP(A363,'I G'!$A$5:$F$350,6,0)</f>
        <v>0.37694017742787578</v>
      </c>
      <c r="G363" s="147">
        <f>VLOOKUP(A363,CGR!$A$2:$D$347,4,0)</f>
        <v>1</v>
      </c>
      <c r="H363" s="147">
        <f>VLOOKUP(A363,TM!$A$2:$D$347,4,0)</f>
        <v>0.7168000000000001</v>
      </c>
      <c r="I363" s="147">
        <f>VLOOKUP(A363,IRPi!$A$5:$G$350,7,0)</f>
        <v>1</v>
      </c>
      <c r="J363" s="147">
        <f>VLOOKUP(A363,'R E I'!$A$3:$H$348,8,0)</f>
        <v>1</v>
      </c>
      <c r="K363" s="147">
        <f t="shared" si="37"/>
        <v>0</v>
      </c>
      <c r="L363" s="92">
        <f t="shared" si="36"/>
        <v>98</v>
      </c>
      <c r="M363" s="97">
        <f t="shared" si="33"/>
        <v>55</v>
      </c>
      <c r="N363" s="147">
        <f t="shared" si="34"/>
        <v>0</v>
      </c>
      <c r="O363" s="146">
        <f t="shared" si="35"/>
        <v>0</v>
      </c>
      <c r="P363" s="97">
        <v>0</v>
      </c>
    </row>
    <row r="364" spans="1:16" x14ac:dyDescent="0.3">
      <c r="A364" s="106">
        <v>7407</v>
      </c>
      <c r="B364" s="49">
        <v>5</v>
      </c>
      <c r="C364" s="34" t="s">
        <v>336</v>
      </c>
      <c r="D364" s="49">
        <f>VLOOKUP(A364,Previsional!$A$2:$G$347,7,0)</f>
        <v>0</v>
      </c>
      <c r="E364" s="147">
        <f>VLOOKUP(A364,Patentes!$A$5:$F$350,6,0)</f>
        <v>0.62903225806451613</v>
      </c>
      <c r="F364" s="147">
        <f>VLOOKUP(A364,'I G'!$A$5:$F$350,6,0)</f>
        <v>5.1434247672050855E-2</v>
      </c>
      <c r="G364" s="147">
        <f>VLOOKUP(A364,CGR!$A$2:$D$347,4,0)</f>
        <v>1</v>
      </c>
      <c r="H364" s="147">
        <f>VLOOKUP(A364,TM!$A$2:$D$347,4,0)</f>
        <v>0.91209999999999991</v>
      </c>
      <c r="I364" s="147">
        <f>VLOOKUP(A364,IRPi!$A$5:$G$350,7,0)</f>
        <v>1</v>
      </c>
      <c r="J364" s="147">
        <f>VLOOKUP(A364,'R E I'!$A$3:$H$348,8,0)</f>
        <v>1</v>
      </c>
      <c r="K364" s="147">
        <f t="shared" si="37"/>
        <v>0</v>
      </c>
      <c r="L364" s="92">
        <f t="shared" si="36"/>
        <v>98</v>
      </c>
      <c r="M364" s="97">
        <f t="shared" si="33"/>
        <v>55</v>
      </c>
      <c r="N364" s="147">
        <f t="shared" si="34"/>
        <v>0</v>
      </c>
      <c r="O364" s="146">
        <f t="shared" si="35"/>
        <v>0</v>
      </c>
      <c r="P364" s="97">
        <v>0</v>
      </c>
    </row>
    <row r="365" spans="1:16" x14ac:dyDescent="0.3">
      <c r="A365" s="106">
        <v>16202</v>
      </c>
      <c r="B365" s="49">
        <v>5</v>
      </c>
      <c r="C365" s="34" t="s">
        <v>343</v>
      </c>
      <c r="D365" s="49">
        <f>VLOOKUP(A365,Previsional!$A$2:$G$347,7,0)</f>
        <v>0</v>
      </c>
      <c r="E365" s="147">
        <f>VLOOKUP(A365,Patentes!$A$5:$F$350,6,0)</f>
        <v>0</v>
      </c>
      <c r="F365" s="147">
        <f>VLOOKUP(A365,'I G'!$A$5:$F$350,6,0)</f>
        <v>5.4552732204493318E-2</v>
      </c>
      <c r="G365" s="147">
        <f>VLOOKUP(A365,CGR!$A$2:$D$347,4,0)</f>
        <v>1</v>
      </c>
      <c r="H365" s="147">
        <f>VLOOKUP(A365,TM!$A$2:$D$347,4,0)</f>
        <v>0.88170000000000004</v>
      </c>
      <c r="I365" s="147">
        <f>VLOOKUP(A365,IRPi!$A$5:$G$350,7,0)</f>
        <v>1</v>
      </c>
      <c r="J365" s="147">
        <f>VLOOKUP(A365,'R E I'!$A$3:$H$348,8,0)</f>
        <v>0.65694999999999992</v>
      </c>
      <c r="K365" s="147">
        <f t="shared" si="37"/>
        <v>0</v>
      </c>
      <c r="L365" s="92">
        <f t="shared" si="36"/>
        <v>98</v>
      </c>
      <c r="M365" s="97">
        <f t="shared" si="33"/>
        <v>55</v>
      </c>
      <c r="N365" s="147">
        <f t="shared" si="34"/>
        <v>0</v>
      </c>
      <c r="O365" s="146">
        <f t="shared" si="35"/>
        <v>0</v>
      </c>
      <c r="P365" s="97">
        <v>0</v>
      </c>
    </row>
    <row r="366" spans="1:16" x14ac:dyDescent="0.3">
      <c r="A366" s="106">
        <v>16108</v>
      </c>
      <c r="B366" s="49">
        <v>5</v>
      </c>
      <c r="C366" s="34" t="s">
        <v>334</v>
      </c>
      <c r="D366" s="49">
        <f>VLOOKUP(A366,Previsional!$A$2:$G$347,7,0)</f>
        <v>0</v>
      </c>
      <c r="E366" s="147">
        <f>VLOOKUP(A366,Patentes!$A$5:$F$350,6,0)</f>
        <v>0</v>
      </c>
      <c r="F366" s="147">
        <f>VLOOKUP(A366,'I G'!$A$5:$F$350,6,0)</f>
        <v>7.0770181496690732E-2</v>
      </c>
      <c r="G366" s="147">
        <f>VLOOKUP(A366,CGR!$A$2:$D$347,4,0)</f>
        <v>0.8571428571428571</v>
      </c>
      <c r="H366" s="147">
        <f>VLOOKUP(A366,TM!$A$2:$D$347,4,0)</f>
        <v>0.74730000000000008</v>
      </c>
      <c r="I366" s="147">
        <f>VLOOKUP(A366,IRPi!$A$5:$G$350,7,0)</f>
        <v>1</v>
      </c>
      <c r="J366" s="147">
        <f>VLOOKUP(A366,'R E I'!$A$3:$H$348,8,0)</f>
        <v>0.36607500000000004</v>
      </c>
      <c r="K366" s="147">
        <f t="shared" si="37"/>
        <v>0</v>
      </c>
      <c r="L366" s="92">
        <f t="shared" si="36"/>
        <v>98</v>
      </c>
      <c r="M366" s="97">
        <f t="shared" si="33"/>
        <v>55</v>
      </c>
      <c r="N366" s="147">
        <f t="shared" si="34"/>
        <v>0</v>
      </c>
      <c r="O366" s="146">
        <f t="shared" si="35"/>
        <v>0</v>
      </c>
      <c r="P366" s="97">
        <v>0</v>
      </c>
    </row>
    <row r="367" spans="1:16" x14ac:dyDescent="0.3">
      <c r="A367" s="106">
        <v>9104</v>
      </c>
      <c r="B367" s="49">
        <v>5</v>
      </c>
      <c r="C367" s="34" t="s">
        <v>341</v>
      </c>
      <c r="D367" s="49">
        <f>VLOOKUP(A367,Previsional!$A$2:$G$347,7,0)</f>
        <v>0</v>
      </c>
      <c r="E367" s="147">
        <f>VLOOKUP(A367,Patentes!$A$5:$F$350,6,0)</f>
        <v>0.80862533692722371</v>
      </c>
      <c r="F367" s="147">
        <f>VLOOKUP(A367,'I G'!$A$5:$F$350,6,0)</f>
        <v>3.6603583330920883E-2</v>
      </c>
      <c r="G367" s="147">
        <f>VLOOKUP(A367,CGR!$A$2:$D$347,4,0)</f>
        <v>1</v>
      </c>
      <c r="H367" s="147">
        <f>VLOOKUP(A367,TM!$A$2:$D$347,4,0)</f>
        <v>0.77040000000000008</v>
      </c>
      <c r="I367" s="147">
        <f>VLOOKUP(A367,IRPi!$A$5:$G$350,7,0)</f>
        <v>1</v>
      </c>
      <c r="J367" s="147">
        <f>VLOOKUP(A367,'R E I'!$A$3:$H$348,8,0)</f>
        <v>1</v>
      </c>
      <c r="K367" s="147">
        <f t="shared" si="37"/>
        <v>0</v>
      </c>
      <c r="L367" s="92">
        <f t="shared" si="36"/>
        <v>98</v>
      </c>
      <c r="M367" s="97">
        <f t="shared" si="33"/>
        <v>55</v>
      </c>
      <c r="N367" s="147">
        <f t="shared" si="34"/>
        <v>0</v>
      </c>
      <c r="O367" s="146">
        <f t="shared" si="35"/>
        <v>0</v>
      </c>
      <c r="P367" s="97">
        <v>0</v>
      </c>
    </row>
    <row r="368" spans="1:16" x14ac:dyDescent="0.3">
      <c r="A368" s="106">
        <v>9204</v>
      </c>
      <c r="B368" s="49">
        <v>5</v>
      </c>
      <c r="C368" s="34" t="s">
        <v>339</v>
      </c>
      <c r="D368" s="49">
        <f>VLOOKUP(A368,Previsional!$A$2:$G$347,7,0)</f>
        <v>0</v>
      </c>
      <c r="E368" s="147">
        <f>VLOOKUP(A368,Patentes!$A$5:$F$350,6,0)</f>
        <v>0.71232876712328763</v>
      </c>
      <c r="F368" s="147">
        <f>VLOOKUP(A368,'I G'!$A$5:$F$350,6,0)</f>
        <v>2.4124461432833075E-2</v>
      </c>
      <c r="G368" s="147">
        <f>VLOOKUP(A368,CGR!$A$2:$D$347,4,0)</f>
        <v>1</v>
      </c>
      <c r="H368" s="147">
        <f>VLOOKUP(A368,TM!$A$2:$D$347,4,0)</f>
        <v>0.80500000000000005</v>
      </c>
      <c r="I368" s="147">
        <f>VLOOKUP(A368,IRPi!$A$5:$G$350,7,0)</f>
        <v>1</v>
      </c>
      <c r="J368" s="147">
        <f>VLOOKUP(A368,'R E I'!$A$3:$H$348,8,0)</f>
        <v>1</v>
      </c>
      <c r="K368" s="147">
        <f t="shared" si="37"/>
        <v>0</v>
      </c>
      <c r="L368" s="92">
        <f t="shared" si="36"/>
        <v>98</v>
      </c>
      <c r="M368" s="97">
        <f t="shared" si="33"/>
        <v>55</v>
      </c>
      <c r="N368" s="147">
        <f t="shared" si="34"/>
        <v>0</v>
      </c>
      <c r="O368" s="146">
        <f t="shared" si="35"/>
        <v>0</v>
      </c>
      <c r="P368" s="97">
        <v>0</v>
      </c>
    </row>
    <row r="369" spans="1:16" ht="15" thickBot="1" x14ac:dyDescent="0.35">
      <c r="A369" s="100">
        <v>10306</v>
      </c>
      <c r="B369" s="101">
        <v>5</v>
      </c>
      <c r="C369" s="100" t="s">
        <v>333</v>
      </c>
      <c r="D369" s="101">
        <f>VLOOKUP(A369,Previsional!$A$2:$G$347,7,0)</f>
        <v>0</v>
      </c>
      <c r="E369" s="187">
        <f>VLOOKUP(A369,Patentes!$A$5:$F$350,6,0)</f>
        <v>0.71195652173913049</v>
      </c>
      <c r="F369" s="187">
        <f>VLOOKUP(A369,'I G'!$A$5:$F$350,6,0)</f>
        <v>4.5291394549234684E-2</v>
      </c>
      <c r="G369" s="187">
        <f>VLOOKUP(A369,CGR!$A$2:$D$347,4,0)</f>
        <v>1</v>
      </c>
      <c r="H369" s="187">
        <f>VLOOKUP(A369,TM!$A$2:$D$347,4,0)</f>
        <v>0.86450000000000005</v>
      </c>
      <c r="I369" s="187">
        <f>VLOOKUP(A369,IRPi!$A$5:$G$350,7,0)</f>
        <v>1</v>
      </c>
      <c r="J369" s="187">
        <f>VLOOKUP(A369,'R E I'!$A$3:$H$348,8,0)</f>
        <v>0.98355000000000004</v>
      </c>
      <c r="K369" s="187">
        <f t="shared" si="37"/>
        <v>0</v>
      </c>
      <c r="L369" s="188">
        <f t="shared" si="36"/>
        <v>98</v>
      </c>
      <c r="M369" s="189">
        <f t="shared" si="33"/>
        <v>55</v>
      </c>
      <c r="N369" s="187">
        <f t="shared" si="34"/>
        <v>0</v>
      </c>
      <c r="O369" s="190">
        <f t="shared" si="35"/>
        <v>0</v>
      </c>
      <c r="P369" s="189">
        <v>0</v>
      </c>
    </row>
    <row r="370" spans="1:16" ht="15" thickTop="1" x14ac:dyDescent="0.3"/>
    <row r="371" spans="1:16" x14ac:dyDescent="0.3">
      <c r="A371"/>
      <c r="E371" s="147"/>
      <c r="P371" s="155">
        <v>16934493000</v>
      </c>
    </row>
    <row r="372" spans="1:16" x14ac:dyDescent="0.3">
      <c r="A372"/>
      <c r="E372" s="147"/>
    </row>
    <row r="373" spans="1:16" hidden="1" x14ac:dyDescent="0.3">
      <c r="A373"/>
    </row>
    <row r="374" spans="1:16" hidden="1" x14ac:dyDescent="0.3">
      <c r="A374"/>
    </row>
    <row r="375" spans="1:16" hidden="1" x14ac:dyDescent="0.3"/>
    <row r="376" spans="1:16" hidden="1" x14ac:dyDescent="0.3"/>
    <row r="377" spans="1:16" hidden="1" x14ac:dyDescent="0.3"/>
    <row r="378" spans="1:16" hidden="1" x14ac:dyDescent="0.3">
      <c r="C378" s="211"/>
    </row>
    <row r="379" spans="1:16" hidden="1" x14ac:dyDescent="0.3">
      <c r="C379" s="211"/>
    </row>
    <row r="380" spans="1:16" hidden="1" x14ac:dyDescent="0.3">
      <c r="C380" s="211"/>
      <c r="D380" s="214"/>
      <c r="E380" s="214"/>
    </row>
  </sheetData>
  <sheetProtection algorithmName="SHA-512" hashValue="dvQFRQfYEUcIwew+gJTA3S6v8pZjEzpHk5wvwbYbUPaVGsNn2vGDG1WNDxVYOc0oPunIP3osc7CXbf85QyFB1w==" saltValue="PJnnpFaYqaoajVmgDLWFGw==" spinCount="100000" sheet="1" objects="1" scenarios="1"/>
  <conditionalFormatting sqref="C4:C10">
    <cfRule type="colorScale" priority="7">
      <colorScale>
        <cfvo type="min"/>
        <cfvo type="percentile" val="50"/>
        <cfvo type="max"/>
        <color rgb="FFF8696B"/>
        <color rgb="FFFFEB84"/>
        <color rgb="FF63BE7B"/>
      </colorScale>
    </cfRule>
  </conditionalFormatting>
  <conditionalFormatting sqref="B25:B337 B339:B369">
    <cfRule type="colorScale" priority="6">
      <colorScale>
        <cfvo type="min"/>
        <cfvo type="percentile" val="50"/>
        <cfvo type="max"/>
        <color rgb="FFF8696B"/>
        <color rgb="FFFFEB84"/>
        <color rgb="FF63BE7B"/>
      </colorScale>
    </cfRule>
  </conditionalFormatting>
  <conditionalFormatting sqref="C17:C21">
    <cfRule type="colorScale" priority="5">
      <colorScale>
        <cfvo type="min"/>
        <cfvo type="percentile" val="50"/>
        <cfvo type="max"/>
        <color rgb="FFF8696B"/>
        <color rgb="FFFFEB84"/>
        <color rgb="FF63BE7B"/>
      </colorScale>
    </cfRule>
  </conditionalFormatting>
  <conditionalFormatting sqref="H4:H8 H10">
    <cfRule type="colorScale" priority="8">
      <colorScale>
        <cfvo type="min"/>
        <cfvo type="percentile" val="50"/>
        <cfvo type="max"/>
        <color rgb="FFF8696B"/>
        <color rgb="FFFFEB84"/>
        <color rgb="FF63BE7B"/>
      </colorScale>
    </cfRule>
  </conditionalFormatting>
  <conditionalFormatting sqref="L12:L13 K14">
    <cfRule type="colorScale" priority="9">
      <colorScale>
        <cfvo type="min"/>
        <cfvo type="percentile" val="50"/>
        <cfvo type="max"/>
        <color rgb="FFF8696B"/>
        <color rgb="FFFFEB84"/>
        <color rgb="FF63BE7B"/>
      </colorScale>
    </cfRule>
  </conditionalFormatting>
  <conditionalFormatting sqref="B338">
    <cfRule type="colorScale" priority="4">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scale="9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J346"/>
  <sheetViews>
    <sheetView topLeftCell="A162" workbookViewId="0">
      <selection activeCell="E183" sqref="E183"/>
    </sheetView>
  </sheetViews>
  <sheetFormatPr baseColWidth="10" defaultRowHeight="14.4" x14ac:dyDescent="0.3"/>
  <cols>
    <col min="1" max="1" width="11.77734375" bestFit="1" customWidth="1"/>
    <col min="2" max="2" width="7.77734375" bestFit="1" customWidth="1"/>
    <col min="3" max="3" width="10.109375" bestFit="1" customWidth="1"/>
    <col min="4" max="4" width="19.109375" bestFit="1" customWidth="1"/>
    <col min="5" max="5" width="15" style="203" bestFit="1" customWidth="1"/>
  </cols>
  <sheetData>
    <row r="1" spans="1:10" x14ac:dyDescent="0.3">
      <c r="A1" s="220" t="s">
        <v>415</v>
      </c>
      <c r="B1" s="217" t="s">
        <v>0</v>
      </c>
      <c r="C1" s="217" t="s">
        <v>1</v>
      </c>
      <c r="D1" s="217" t="s">
        <v>2</v>
      </c>
      <c r="E1" s="219" t="s">
        <v>976</v>
      </c>
    </row>
    <row r="2" spans="1:10" x14ac:dyDescent="0.3">
      <c r="A2" s="8" t="s">
        <v>432</v>
      </c>
      <c r="B2" s="8">
        <v>1107</v>
      </c>
      <c r="C2" s="8">
        <v>2</v>
      </c>
      <c r="D2" s="8" t="s">
        <v>68</v>
      </c>
      <c r="E2" s="216">
        <v>132514766</v>
      </c>
    </row>
    <row r="3" spans="1:10" x14ac:dyDescent="0.3">
      <c r="A3" s="8" t="s">
        <v>532</v>
      </c>
      <c r="B3" s="8">
        <v>9201</v>
      </c>
      <c r="C3" s="8">
        <v>3</v>
      </c>
      <c r="D3" s="8" t="s">
        <v>136</v>
      </c>
      <c r="E3" s="216">
        <v>122293209</v>
      </c>
      <c r="F3" s="40"/>
      <c r="J3" s="40"/>
    </row>
    <row r="4" spans="1:10" x14ac:dyDescent="0.3">
      <c r="A4" s="8" t="s">
        <v>592</v>
      </c>
      <c r="B4" s="8">
        <v>16102</v>
      </c>
      <c r="C4" s="8">
        <v>4</v>
      </c>
      <c r="D4" s="8" t="s">
        <v>218</v>
      </c>
      <c r="E4" s="216">
        <v>88749251</v>
      </c>
      <c r="F4" s="40"/>
      <c r="J4" s="40"/>
    </row>
    <row r="5" spans="1:10" x14ac:dyDescent="0.3">
      <c r="A5" s="8" t="s">
        <v>438</v>
      </c>
      <c r="B5" s="8">
        <v>2201</v>
      </c>
      <c r="C5" s="8">
        <v>2</v>
      </c>
      <c r="D5" s="8" t="s">
        <v>72</v>
      </c>
      <c r="E5" s="216">
        <v>136840634</v>
      </c>
      <c r="F5" s="40"/>
      <c r="J5" s="40"/>
    </row>
    <row r="6" spans="1:10" x14ac:dyDescent="0.3">
      <c r="A6" s="8" t="s">
        <v>536</v>
      </c>
      <c r="B6" s="8">
        <v>10102</v>
      </c>
      <c r="C6" s="8">
        <v>4</v>
      </c>
      <c r="D6" s="8" t="s">
        <v>169</v>
      </c>
      <c r="E6" s="216">
        <v>85514610</v>
      </c>
      <c r="F6" s="40"/>
      <c r="J6" s="40"/>
    </row>
    <row r="7" spans="1:10" x14ac:dyDescent="0.3">
      <c r="A7" s="8" t="s">
        <v>441</v>
      </c>
      <c r="B7" s="8">
        <v>3102</v>
      </c>
      <c r="C7" s="8">
        <v>3</v>
      </c>
      <c r="D7" s="8" t="s">
        <v>85</v>
      </c>
      <c r="E7" s="216">
        <v>122003972</v>
      </c>
      <c r="F7" s="40"/>
      <c r="J7" s="40"/>
    </row>
    <row r="8" spans="1:10" x14ac:dyDescent="0.3">
      <c r="A8" s="8" t="s">
        <v>460</v>
      </c>
      <c r="B8" s="8">
        <v>5302</v>
      </c>
      <c r="C8" s="8">
        <v>4</v>
      </c>
      <c r="D8" s="8" t="s">
        <v>153</v>
      </c>
      <c r="E8" s="216">
        <v>103439063</v>
      </c>
      <c r="F8" s="40"/>
      <c r="J8" s="40"/>
    </row>
    <row r="9" spans="1:10" x14ac:dyDescent="0.3">
      <c r="A9" s="8" t="s">
        <v>434</v>
      </c>
      <c r="B9" s="8">
        <v>1402</v>
      </c>
      <c r="C9" s="8">
        <v>5</v>
      </c>
      <c r="D9" s="8" t="s">
        <v>258</v>
      </c>
      <c r="E9" s="216">
        <v>90526580</v>
      </c>
      <c r="F9" s="40"/>
      <c r="J9" s="40"/>
    </row>
    <row r="10" spans="1:10" x14ac:dyDescent="0.3">
      <c r="A10" s="8" t="s">
        <v>466</v>
      </c>
      <c r="B10" s="8">
        <v>5603</v>
      </c>
      <c r="C10" s="8">
        <v>2</v>
      </c>
      <c r="D10" s="8" t="s">
        <v>80</v>
      </c>
      <c r="E10" s="216">
        <v>127852229</v>
      </c>
      <c r="F10" s="40"/>
      <c r="J10" s="40"/>
    </row>
    <row r="11" spans="1:10" x14ac:dyDescent="0.3">
      <c r="A11" s="8" t="s">
        <v>454</v>
      </c>
      <c r="B11" s="8">
        <v>5102</v>
      </c>
      <c r="C11" s="8">
        <v>4</v>
      </c>
      <c r="D11" s="8" t="s">
        <v>150</v>
      </c>
      <c r="E11" s="216">
        <v>87514840</v>
      </c>
      <c r="F11" s="40"/>
      <c r="J11" s="40"/>
    </row>
    <row r="12" spans="1:10" x14ac:dyDescent="0.3">
      <c r="A12" s="8" t="s">
        <v>561</v>
      </c>
      <c r="B12" s="8">
        <v>13102</v>
      </c>
      <c r="C12" s="8">
        <v>1</v>
      </c>
      <c r="D12" s="8" t="s">
        <v>21</v>
      </c>
      <c r="E12" s="216">
        <v>68360182</v>
      </c>
      <c r="F12" s="40"/>
      <c r="J12" s="40"/>
    </row>
    <row r="13" spans="1:10" x14ac:dyDescent="0.3">
      <c r="A13" s="8" t="s">
        <v>548</v>
      </c>
      <c r="B13" s="8">
        <v>10401</v>
      </c>
      <c r="C13" s="8">
        <v>4</v>
      </c>
      <c r="D13" s="8" t="s">
        <v>207</v>
      </c>
      <c r="E13" s="216">
        <v>88222273</v>
      </c>
      <c r="F13" s="40"/>
      <c r="J13" s="40"/>
    </row>
    <row r="14" spans="1:10" x14ac:dyDescent="0.3">
      <c r="A14" s="8" t="s">
        <v>443</v>
      </c>
      <c r="B14" s="8">
        <v>3201</v>
      </c>
      <c r="C14" s="8">
        <v>3</v>
      </c>
      <c r="D14" s="8" t="s">
        <v>131</v>
      </c>
      <c r="E14" s="216">
        <v>116822239</v>
      </c>
      <c r="F14" s="40"/>
      <c r="J14" s="40"/>
    </row>
    <row r="15" spans="1:10" x14ac:dyDescent="0.3">
      <c r="A15" s="8" t="s">
        <v>491</v>
      </c>
      <c r="B15" s="8">
        <v>6302</v>
      </c>
      <c r="C15" s="8">
        <v>5</v>
      </c>
      <c r="D15" s="8" t="s">
        <v>313</v>
      </c>
      <c r="E15" s="216">
        <v>91847666</v>
      </c>
      <c r="F15" s="40"/>
      <c r="J15" s="40"/>
    </row>
    <row r="16" spans="1:10" x14ac:dyDescent="0.3">
      <c r="A16" s="8" t="s">
        <v>511</v>
      </c>
      <c r="B16" s="8">
        <v>8103</v>
      </c>
      <c r="C16" s="8">
        <v>1</v>
      </c>
      <c r="D16" s="8" t="s">
        <v>39</v>
      </c>
      <c r="E16" s="216">
        <v>67316565</v>
      </c>
      <c r="F16" s="40"/>
      <c r="J16" s="40"/>
    </row>
    <row r="17" spans="1:10" x14ac:dyDescent="0.3">
      <c r="A17" s="8" t="s">
        <v>591</v>
      </c>
      <c r="B17" s="8">
        <v>16101</v>
      </c>
      <c r="C17" s="8">
        <v>2</v>
      </c>
      <c r="D17" s="8" t="s">
        <v>69</v>
      </c>
      <c r="E17" s="216">
        <v>129144262</v>
      </c>
      <c r="F17" s="40"/>
      <c r="J17" s="40"/>
    </row>
    <row r="18" spans="1:10" x14ac:dyDescent="0.3">
      <c r="A18" s="8" t="s">
        <v>531</v>
      </c>
      <c r="B18" s="8">
        <v>9121</v>
      </c>
      <c r="C18" s="8">
        <v>5</v>
      </c>
      <c r="D18" s="8" t="s">
        <v>309</v>
      </c>
      <c r="E18" s="216">
        <v>89543631</v>
      </c>
      <c r="F18" s="40"/>
      <c r="J18" s="40"/>
    </row>
    <row r="19" spans="1:10" x14ac:dyDescent="0.3">
      <c r="A19" s="8" t="s">
        <v>552</v>
      </c>
      <c r="B19" s="8">
        <v>11301</v>
      </c>
      <c r="C19" s="8">
        <v>4</v>
      </c>
      <c r="D19" s="8" t="s">
        <v>219</v>
      </c>
      <c r="E19" s="216">
        <v>88110567</v>
      </c>
      <c r="F19" s="40"/>
      <c r="J19" s="40"/>
    </row>
    <row r="20" spans="1:10" x14ac:dyDescent="0.3">
      <c r="A20" s="8" t="s">
        <v>474</v>
      </c>
      <c r="B20" s="8">
        <v>6102</v>
      </c>
      <c r="C20" s="8">
        <v>4</v>
      </c>
      <c r="D20" s="8" t="s">
        <v>148</v>
      </c>
      <c r="E20" s="216">
        <v>92583910</v>
      </c>
      <c r="F20" s="40"/>
      <c r="J20" s="40"/>
    </row>
    <row r="21" spans="1:10" x14ac:dyDescent="0.3">
      <c r="A21" s="8" t="s">
        <v>597</v>
      </c>
      <c r="B21" s="8">
        <v>16203</v>
      </c>
      <c r="C21" s="8">
        <v>5</v>
      </c>
      <c r="D21" s="8" t="s">
        <v>342</v>
      </c>
      <c r="E21" s="216">
        <v>88942407</v>
      </c>
      <c r="F21" s="40"/>
      <c r="J21" s="40"/>
    </row>
    <row r="22" spans="1:10" x14ac:dyDescent="0.3">
      <c r="A22" s="8" t="s">
        <v>602</v>
      </c>
      <c r="B22" s="8">
        <v>16302</v>
      </c>
      <c r="C22" s="8">
        <v>5</v>
      </c>
      <c r="D22" s="8" t="s">
        <v>290</v>
      </c>
      <c r="E22" s="216">
        <v>94048552</v>
      </c>
      <c r="F22" s="40"/>
      <c r="J22" s="40"/>
    </row>
    <row r="23" spans="1:10" x14ac:dyDescent="0.3">
      <c r="A23" s="8" t="s">
        <v>475</v>
      </c>
      <c r="B23" s="8">
        <v>6103</v>
      </c>
      <c r="C23" s="8">
        <v>4</v>
      </c>
      <c r="D23" s="8" t="s">
        <v>174</v>
      </c>
      <c r="E23" s="216">
        <v>86104073</v>
      </c>
      <c r="F23" s="40"/>
      <c r="J23" s="40"/>
    </row>
    <row r="24" spans="1:10" x14ac:dyDescent="0.3">
      <c r="A24" s="8" t="s">
        <v>579</v>
      </c>
      <c r="B24" s="8">
        <v>13301</v>
      </c>
      <c r="C24" s="8">
        <v>2</v>
      </c>
      <c r="D24" s="8" t="s">
        <v>56</v>
      </c>
      <c r="E24" s="216">
        <v>136059870</v>
      </c>
      <c r="F24" s="40"/>
      <c r="J24" s="40"/>
    </row>
    <row r="25" spans="1:10" x14ac:dyDescent="0.3">
      <c r="A25" s="8" t="s">
        <v>533</v>
      </c>
      <c r="B25" s="8">
        <v>9202</v>
      </c>
      <c r="C25" s="8">
        <v>3</v>
      </c>
      <c r="D25" s="8" t="s">
        <v>86</v>
      </c>
      <c r="E25" s="216">
        <v>125843983</v>
      </c>
      <c r="F25" s="40"/>
      <c r="J25" s="40"/>
    </row>
    <row r="26" spans="1:10" x14ac:dyDescent="0.3">
      <c r="A26" s="8" t="s">
        <v>476</v>
      </c>
      <c r="B26" s="8">
        <v>6104</v>
      </c>
      <c r="C26" s="8">
        <v>4</v>
      </c>
      <c r="D26" s="8" t="s">
        <v>193</v>
      </c>
      <c r="E26" s="216">
        <v>87725621</v>
      </c>
      <c r="F26" s="40"/>
      <c r="J26" s="40"/>
    </row>
    <row r="27" spans="1:10" x14ac:dyDescent="0.3">
      <c r="A27" s="8" t="s">
        <v>451</v>
      </c>
      <c r="B27" s="8">
        <v>4302</v>
      </c>
      <c r="C27" s="8">
        <v>5</v>
      </c>
      <c r="D27" s="8" t="s">
        <v>311</v>
      </c>
      <c r="E27" s="216">
        <v>89427327</v>
      </c>
      <c r="F27" s="40"/>
      <c r="J27" s="40"/>
    </row>
    <row r="28" spans="1:10" x14ac:dyDescent="0.3">
      <c r="A28" s="8" t="s">
        <v>509</v>
      </c>
      <c r="B28" s="8">
        <v>8101</v>
      </c>
      <c r="C28" s="8">
        <v>1</v>
      </c>
      <c r="D28" s="8" t="s">
        <v>32</v>
      </c>
      <c r="E28" s="216">
        <v>70488207</v>
      </c>
      <c r="F28" s="40"/>
      <c r="J28" s="40"/>
    </row>
    <row r="29" spans="1:10" x14ac:dyDescent="0.3">
      <c r="A29" s="8" t="s">
        <v>562</v>
      </c>
      <c r="B29" s="8">
        <v>13104</v>
      </c>
      <c r="C29" s="8">
        <v>1</v>
      </c>
      <c r="D29" s="8" t="s">
        <v>43</v>
      </c>
      <c r="E29" s="216">
        <v>72969573</v>
      </c>
      <c r="F29" s="40"/>
      <c r="J29" s="40"/>
    </row>
    <row r="30" spans="1:10" x14ac:dyDescent="0.3">
      <c r="A30" s="8" t="s">
        <v>455</v>
      </c>
      <c r="B30" s="8">
        <v>5103</v>
      </c>
      <c r="C30" s="8">
        <v>2</v>
      </c>
      <c r="D30" s="8" t="s">
        <v>57</v>
      </c>
      <c r="E30" s="216">
        <v>138466363</v>
      </c>
      <c r="F30" s="40"/>
      <c r="J30" s="40"/>
    </row>
    <row r="31" spans="1:10" x14ac:dyDescent="0.3">
      <c r="A31" s="8" t="s">
        <v>517</v>
      </c>
      <c r="B31" s="8">
        <v>8204</v>
      </c>
      <c r="C31" s="8">
        <v>5</v>
      </c>
      <c r="D31" s="8" t="s">
        <v>288</v>
      </c>
      <c r="E31" s="216">
        <v>93028793</v>
      </c>
      <c r="F31" s="40"/>
      <c r="J31" s="40"/>
    </row>
    <row r="32" spans="1:10" x14ac:dyDescent="0.3">
      <c r="A32" s="8" t="s">
        <v>440</v>
      </c>
      <c r="B32" s="8">
        <v>3101</v>
      </c>
      <c r="C32" s="8">
        <v>2</v>
      </c>
      <c r="D32" s="8" t="s">
        <v>52</v>
      </c>
      <c r="E32" s="216">
        <v>135331910</v>
      </c>
      <c r="F32" s="40"/>
      <c r="J32" s="40"/>
    </row>
    <row r="33" spans="1:10" x14ac:dyDescent="0.3">
      <c r="A33" s="8" t="s">
        <v>446</v>
      </c>
      <c r="B33" s="8">
        <v>4102</v>
      </c>
      <c r="C33" s="8">
        <v>2</v>
      </c>
      <c r="D33" s="8" t="s">
        <v>75</v>
      </c>
      <c r="E33" s="216">
        <v>127048810</v>
      </c>
      <c r="F33" s="40"/>
      <c r="J33" s="40"/>
    </row>
    <row r="34" spans="1:10" x14ac:dyDescent="0.3">
      <c r="A34" s="8" t="s">
        <v>510</v>
      </c>
      <c r="B34" s="8">
        <v>8102</v>
      </c>
      <c r="C34" s="8">
        <v>2</v>
      </c>
      <c r="D34" s="8" t="s">
        <v>73</v>
      </c>
      <c r="E34" s="216">
        <v>132879969</v>
      </c>
      <c r="F34" s="40"/>
      <c r="J34" s="40"/>
    </row>
    <row r="35" spans="1:10" x14ac:dyDescent="0.3">
      <c r="A35" s="8" t="s">
        <v>534</v>
      </c>
      <c r="B35" s="8">
        <v>9203</v>
      </c>
      <c r="C35" s="8">
        <v>3</v>
      </c>
      <c r="D35" s="8" t="s">
        <v>135</v>
      </c>
      <c r="E35" s="216">
        <v>117163901</v>
      </c>
      <c r="F35" s="40"/>
      <c r="J35" s="40"/>
    </row>
    <row r="36" spans="1:10" x14ac:dyDescent="0.3">
      <c r="A36" s="8" t="s">
        <v>580</v>
      </c>
      <c r="B36" s="8">
        <v>13503</v>
      </c>
      <c r="C36" s="8">
        <v>4</v>
      </c>
      <c r="D36" s="8" t="s">
        <v>155</v>
      </c>
      <c r="E36" s="216">
        <v>87118180</v>
      </c>
      <c r="F36" s="40"/>
      <c r="J36" s="40"/>
    </row>
    <row r="37" spans="1:10" x14ac:dyDescent="0.3">
      <c r="A37" s="8" t="s">
        <v>542</v>
      </c>
      <c r="B37" s="8">
        <v>10204</v>
      </c>
      <c r="C37" s="8">
        <v>5</v>
      </c>
      <c r="D37" s="8" t="s">
        <v>276</v>
      </c>
      <c r="E37" s="216">
        <v>90828654</v>
      </c>
      <c r="F37" s="40"/>
      <c r="J37" s="40"/>
    </row>
    <row r="38" spans="1:10" x14ac:dyDescent="0.3">
      <c r="A38" s="8" t="s">
        <v>495</v>
      </c>
      <c r="B38" s="8">
        <v>7103</v>
      </c>
      <c r="C38" s="8">
        <v>5</v>
      </c>
      <c r="D38" s="8" t="s">
        <v>340</v>
      </c>
      <c r="E38" s="216">
        <v>95319308</v>
      </c>
      <c r="F38" s="40"/>
      <c r="J38" s="40"/>
    </row>
    <row r="39" spans="1:10" x14ac:dyDescent="0.3">
      <c r="A39" s="8" t="s">
        <v>500</v>
      </c>
      <c r="B39" s="8">
        <v>7301</v>
      </c>
      <c r="C39" s="8">
        <v>2</v>
      </c>
      <c r="D39" s="8" t="s">
        <v>61</v>
      </c>
      <c r="E39" s="216">
        <v>126755917</v>
      </c>
      <c r="F39" s="40"/>
      <c r="J39" s="40"/>
    </row>
    <row r="40" spans="1:10" x14ac:dyDescent="0.3">
      <c r="A40" s="8" t="s">
        <v>444</v>
      </c>
      <c r="B40" s="8">
        <v>3202</v>
      </c>
      <c r="C40" s="8">
        <v>4</v>
      </c>
      <c r="D40" s="8" t="s">
        <v>178</v>
      </c>
      <c r="E40" s="216">
        <v>86877680</v>
      </c>
      <c r="F40" s="40"/>
      <c r="J40" s="40"/>
    </row>
    <row r="41" spans="1:10" x14ac:dyDescent="0.3">
      <c r="A41" s="8" t="s">
        <v>477</v>
      </c>
      <c r="B41" s="8">
        <v>6105</v>
      </c>
      <c r="C41" s="8">
        <v>3</v>
      </c>
      <c r="D41" s="8" t="s">
        <v>110</v>
      </c>
      <c r="E41" s="216">
        <v>126247001</v>
      </c>
      <c r="F41" s="40"/>
      <c r="J41" s="40"/>
    </row>
    <row r="42" spans="1:10" x14ac:dyDescent="0.3">
      <c r="A42" s="8" t="s">
        <v>593</v>
      </c>
      <c r="B42" s="8">
        <v>16104</v>
      </c>
      <c r="C42" s="8">
        <v>5</v>
      </c>
      <c r="D42" s="8" t="s">
        <v>300</v>
      </c>
      <c r="E42" s="216">
        <v>89953791</v>
      </c>
      <c r="F42" s="40"/>
      <c r="J42" s="40"/>
    </row>
    <row r="43" spans="1:10" x14ac:dyDescent="0.3">
      <c r="A43" s="8" t="s">
        <v>582</v>
      </c>
      <c r="B43" s="8">
        <v>13602</v>
      </c>
      <c r="C43" s="8">
        <v>3</v>
      </c>
      <c r="D43" s="8" t="s">
        <v>134</v>
      </c>
      <c r="E43" s="216">
        <v>126485069</v>
      </c>
      <c r="F43" s="40"/>
      <c r="J43" s="40"/>
    </row>
    <row r="44" spans="1:10" x14ac:dyDescent="0.3">
      <c r="A44" s="8" t="s">
        <v>467</v>
      </c>
      <c r="B44" s="8">
        <v>5604</v>
      </c>
      <c r="C44" s="8">
        <v>3</v>
      </c>
      <c r="D44" s="8" t="s">
        <v>103</v>
      </c>
      <c r="E44" s="216">
        <v>123897774</v>
      </c>
      <c r="F44" s="40"/>
      <c r="J44" s="40"/>
    </row>
    <row r="45" spans="1:10" x14ac:dyDescent="0.3">
      <c r="A45" s="8" t="s">
        <v>563</v>
      </c>
      <c r="B45" s="8">
        <v>13106</v>
      </c>
      <c r="C45" s="8">
        <v>1</v>
      </c>
      <c r="D45" s="8" t="s">
        <v>23</v>
      </c>
      <c r="E45" s="216">
        <v>71984859</v>
      </c>
      <c r="F45" s="40"/>
      <c r="J45" s="40"/>
    </row>
    <row r="46" spans="1:10" x14ac:dyDescent="0.3">
      <c r="A46" s="8" t="s">
        <v>512</v>
      </c>
      <c r="B46" s="8">
        <v>8104</v>
      </c>
      <c r="C46" s="8">
        <v>5</v>
      </c>
      <c r="D46" s="8" t="s">
        <v>303</v>
      </c>
      <c r="E46" s="216">
        <v>95894397</v>
      </c>
      <c r="F46" s="40"/>
      <c r="J46" s="40"/>
    </row>
    <row r="47" spans="1:10" x14ac:dyDescent="0.3">
      <c r="A47" s="8" t="s">
        <v>537</v>
      </c>
      <c r="B47" s="8">
        <v>10104</v>
      </c>
      <c r="C47" s="8">
        <v>4</v>
      </c>
      <c r="D47" s="8" t="s">
        <v>184</v>
      </c>
      <c r="E47" s="216">
        <v>88502194</v>
      </c>
      <c r="F47" s="40"/>
      <c r="J47" s="40"/>
    </row>
    <row r="48" spans="1:10" x14ac:dyDescent="0.3">
      <c r="A48" s="8" t="s">
        <v>538</v>
      </c>
      <c r="B48" s="8">
        <v>10105</v>
      </c>
      <c r="C48" s="8">
        <v>4</v>
      </c>
      <c r="D48" s="8" t="s">
        <v>180</v>
      </c>
      <c r="E48" s="216">
        <v>93220262</v>
      </c>
      <c r="F48" s="40"/>
      <c r="J48" s="40"/>
    </row>
    <row r="49" spans="1:10" x14ac:dyDescent="0.3">
      <c r="A49" s="8" t="s">
        <v>549</v>
      </c>
      <c r="B49" s="8">
        <v>10402</v>
      </c>
      <c r="C49" s="8">
        <v>4</v>
      </c>
      <c r="D49" s="8" t="s">
        <v>197</v>
      </c>
      <c r="E49" s="216">
        <v>86487470</v>
      </c>
      <c r="F49" s="40"/>
      <c r="J49" s="40"/>
    </row>
    <row r="50" spans="1:10" x14ac:dyDescent="0.3">
      <c r="A50" s="8" t="s">
        <v>590</v>
      </c>
      <c r="B50" s="8">
        <v>15202</v>
      </c>
      <c r="C50" s="8">
        <v>5</v>
      </c>
      <c r="D50" s="8" t="s">
        <v>319</v>
      </c>
      <c r="E50" s="216">
        <v>91201291</v>
      </c>
      <c r="F50" s="40"/>
      <c r="J50" s="40"/>
    </row>
    <row r="51" spans="1:10" x14ac:dyDescent="0.3">
      <c r="A51" s="8" t="s">
        <v>478</v>
      </c>
      <c r="B51" s="8">
        <v>6106</v>
      </c>
      <c r="C51" s="8">
        <v>3</v>
      </c>
      <c r="D51" s="8" t="s">
        <v>105</v>
      </c>
      <c r="E51" s="216">
        <v>121727107</v>
      </c>
      <c r="F51" s="40"/>
      <c r="J51" s="40"/>
    </row>
    <row r="52" spans="1:10" x14ac:dyDescent="0.3">
      <c r="A52" s="8" t="s">
        <v>550</v>
      </c>
      <c r="B52" s="8">
        <v>10403</v>
      </c>
      <c r="C52" s="8">
        <v>4</v>
      </c>
      <c r="D52" s="8" t="s">
        <v>192</v>
      </c>
      <c r="E52" s="216">
        <v>89110635</v>
      </c>
      <c r="F52" s="40"/>
      <c r="J52" s="40"/>
    </row>
    <row r="53" spans="1:10" x14ac:dyDescent="0.3">
      <c r="A53" s="8" t="s">
        <v>435</v>
      </c>
      <c r="B53" s="8">
        <v>1404</v>
      </c>
      <c r="C53" s="8">
        <v>5</v>
      </c>
      <c r="D53" s="8" t="s">
        <v>259</v>
      </c>
      <c r="E53" s="216">
        <v>88006650</v>
      </c>
      <c r="F53" s="40"/>
      <c r="J53" s="40"/>
    </row>
    <row r="54" spans="1:10" x14ac:dyDescent="0.3">
      <c r="A54" s="8" t="s">
        <v>564</v>
      </c>
      <c r="B54" s="8">
        <v>13107</v>
      </c>
      <c r="C54" s="8">
        <v>1</v>
      </c>
      <c r="D54" s="8" t="s">
        <v>11</v>
      </c>
      <c r="E54" s="216">
        <v>75528988</v>
      </c>
      <c r="F54" s="40"/>
      <c r="J54" s="40"/>
    </row>
    <row r="55" spans="1:10" x14ac:dyDescent="0.3">
      <c r="A55" s="8" t="s">
        <v>583</v>
      </c>
      <c r="B55" s="8">
        <v>13603</v>
      </c>
      <c r="C55" s="8">
        <v>4</v>
      </c>
      <c r="D55" s="8" t="s">
        <v>223</v>
      </c>
      <c r="E55" s="216">
        <v>88067488</v>
      </c>
      <c r="F55" s="40"/>
      <c r="J55" s="40"/>
    </row>
    <row r="56" spans="1:10" x14ac:dyDescent="0.3">
      <c r="A56" s="8" t="s">
        <v>459</v>
      </c>
      <c r="B56" s="8">
        <v>5201</v>
      </c>
      <c r="C56" s="8">
        <v>5</v>
      </c>
      <c r="D56" s="8" t="s">
        <v>236</v>
      </c>
      <c r="E56" s="216">
        <v>114562323</v>
      </c>
      <c r="F56" s="40"/>
      <c r="J56" s="40"/>
    </row>
    <row r="57" spans="1:10" x14ac:dyDescent="0.3">
      <c r="A57" s="8" t="s">
        <v>456</v>
      </c>
      <c r="B57" s="8">
        <v>5104</v>
      </c>
      <c r="C57" s="8">
        <v>5</v>
      </c>
      <c r="D57" s="8" t="s">
        <v>317</v>
      </c>
      <c r="E57" s="216">
        <v>87349314</v>
      </c>
      <c r="F57" s="40"/>
      <c r="J57" s="40"/>
    </row>
    <row r="58" spans="1:10" x14ac:dyDescent="0.3">
      <c r="A58" s="8" t="s">
        <v>487</v>
      </c>
      <c r="B58" s="8">
        <v>6202</v>
      </c>
      <c r="C58" s="8">
        <v>4</v>
      </c>
      <c r="D58" s="8" t="s">
        <v>231</v>
      </c>
      <c r="E58" s="216">
        <v>87281108</v>
      </c>
      <c r="F58" s="40"/>
      <c r="J58" s="40"/>
    </row>
    <row r="59" spans="1:10" x14ac:dyDescent="0.3">
      <c r="A59" s="8" t="s">
        <v>565</v>
      </c>
      <c r="B59" s="8">
        <v>13111</v>
      </c>
      <c r="C59" s="8">
        <v>1</v>
      </c>
      <c r="D59" s="8" t="s">
        <v>36</v>
      </c>
      <c r="E59" s="216">
        <v>71038664</v>
      </c>
      <c r="F59" s="40"/>
      <c r="J59" s="40"/>
    </row>
    <row r="60" spans="1:10" x14ac:dyDescent="0.3">
      <c r="A60" s="8" t="s">
        <v>447</v>
      </c>
      <c r="B60" s="8">
        <v>4104</v>
      </c>
      <c r="C60" s="8">
        <v>5</v>
      </c>
      <c r="D60" s="8" t="s">
        <v>324</v>
      </c>
      <c r="E60" s="216">
        <v>97715283</v>
      </c>
      <c r="F60" s="40"/>
      <c r="J60" s="40"/>
    </row>
    <row r="61" spans="1:10" x14ac:dyDescent="0.3">
      <c r="A61" s="8" t="s">
        <v>588</v>
      </c>
      <c r="B61" s="8">
        <v>14201</v>
      </c>
      <c r="C61" s="8">
        <v>4</v>
      </c>
      <c r="D61" s="8" t="s">
        <v>163</v>
      </c>
      <c r="E61" s="216">
        <v>90302326</v>
      </c>
      <c r="F61" s="40"/>
      <c r="J61" s="40"/>
    </row>
    <row r="62" spans="1:10" x14ac:dyDescent="0.3">
      <c r="A62" s="8" t="s">
        <v>589</v>
      </c>
      <c r="B62" s="8">
        <v>14203</v>
      </c>
      <c r="C62" s="8">
        <v>5</v>
      </c>
      <c r="D62" s="8" t="s">
        <v>264</v>
      </c>
      <c r="E62" s="216">
        <v>87193821</v>
      </c>
      <c r="F62" s="40"/>
      <c r="J62" s="40"/>
    </row>
    <row r="63" spans="1:10" x14ac:dyDescent="0.3">
      <c r="A63" s="8" t="s">
        <v>551</v>
      </c>
      <c r="B63" s="8">
        <v>11102</v>
      </c>
      <c r="C63" s="8">
        <v>5</v>
      </c>
      <c r="D63" s="8" t="s">
        <v>327</v>
      </c>
      <c r="E63" s="216">
        <v>92569284</v>
      </c>
      <c r="F63" s="40"/>
      <c r="J63" s="40"/>
    </row>
    <row r="64" spans="1:10" x14ac:dyDescent="0.3">
      <c r="A64" s="8" t="s">
        <v>556</v>
      </c>
      <c r="B64" s="8">
        <v>12102</v>
      </c>
      <c r="C64" s="8">
        <v>5</v>
      </c>
      <c r="D64" s="8" t="s">
        <v>247</v>
      </c>
      <c r="E64" s="216">
        <v>91838606</v>
      </c>
      <c r="F64" s="40"/>
      <c r="J64" s="40"/>
    </row>
    <row r="65" spans="1:10" x14ac:dyDescent="0.3">
      <c r="A65" s="8" t="s">
        <v>520</v>
      </c>
      <c r="B65" s="8">
        <v>8304</v>
      </c>
      <c r="C65" s="8">
        <v>4</v>
      </c>
      <c r="D65" s="8" t="s">
        <v>173</v>
      </c>
      <c r="E65" s="216">
        <v>90730007</v>
      </c>
      <c r="F65" s="40"/>
      <c r="J65" s="40"/>
    </row>
    <row r="66" spans="1:10" x14ac:dyDescent="0.3">
      <c r="A66" s="8" t="s">
        <v>585</v>
      </c>
      <c r="B66" s="8">
        <v>14103</v>
      </c>
      <c r="C66" s="8">
        <v>3</v>
      </c>
      <c r="D66" s="8" t="s">
        <v>108</v>
      </c>
      <c r="E66" s="216">
        <v>122324167</v>
      </c>
      <c r="F66" s="40"/>
      <c r="J66" s="40"/>
    </row>
    <row r="67" spans="1:10" x14ac:dyDescent="0.3">
      <c r="A67" s="8" t="s">
        <v>479</v>
      </c>
      <c r="B67" s="8">
        <v>6107</v>
      </c>
      <c r="C67" s="8">
        <v>4</v>
      </c>
      <c r="D67" s="8" t="s">
        <v>181</v>
      </c>
      <c r="E67" s="216">
        <v>90426721</v>
      </c>
      <c r="F67" s="40"/>
      <c r="J67" s="40"/>
    </row>
    <row r="68" spans="1:10" x14ac:dyDescent="0.3">
      <c r="A68" s="8" t="s">
        <v>566</v>
      </c>
      <c r="B68" s="8">
        <v>13114</v>
      </c>
      <c r="C68" s="8">
        <v>1</v>
      </c>
      <c r="D68" s="8" t="s">
        <v>3</v>
      </c>
      <c r="E68" s="216">
        <v>77553705</v>
      </c>
      <c r="F68" s="40"/>
      <c r="J68" s="40"/>
    </row>
    <row r="69" spans="1:10" x14ac:dyDescent="0.3">
      <c r="A69" s="8" t="s">
        <v>516</v>
      </c>
      <c r="B69" s="8">
        <v>8201</v>
      </c>
      <c r="C69" s="8">
        <v>3</v>
      </c>
      <c r="D69" s="8" t="s">
        <v>125</v>
      </c>
      <c r="E69" s="216">
        <v>117163758</v>
      </c>
      <c r="F69" s="40"/>
      <c r="J69" s="40"/>
    </row>
    <row r="70" spans="1:10" x14ac:dyDescent="0.3">
      <c r="A70" s="8" t="s">
        <v>501</v>
      </c>
      <c r="B70" s="8">
        <v>7303</v>
      </c>
      <c r="C70" s="8">
        <v>5</v>
      </c>
      <c r="D70" s="8" t="s">
        <v>241</v>
      </c>
      <c r="E70" s="216">
        <v>93719472</v>
      </c>
      <c r="F70" s="40"/>
      <c r="J70" s="40"/>
    </row>
    <row r="71" spans="1:10" x14ac:dyDescent="0.3">
      <c r="A71" s="8" t="s">
        <v>469</v>
      </c>
      <c r="B71" s="8">
        <v>5703</v>
      </c>
      <c r="C71" s="8">
        <v>4</v>
      </c>
      <c r="D71" s="8" t="s">
        <v>167</v>
      </c>
      <c r="E71" s="216">
        <v>87313907</v>
      </c>
      <c r="F71" s="40"/>
      <c r="J71" s="40"/>
    </row>
    <row r="72" spans="1:10" x14ac:dyDescent="0.3">
      <c r="A72" s="8" t="s">
        <v>540</v>
      </c>
      <c r="B72" s="8">
        <v>10107</v>
      </c>
      <c r="C72" s="8">
        <v>4</v>
      </c>
      <c r="D72" s="8" t="s">
        <v>195</v>
      </c>
      <c r="E72" s="216">
        <v>89040121</v>
      </c>
      <c r="F72" s="40"/>
      <c r="J72" s="40"/>
    </row>
    <row r="73" spans="1:10" x14ac:dyDescent="0.3">
      <c r="A73" s="8" t="s">
        <v>567</v>
      </c>
      <c r="B73" s="8">
        <v>13115</v>
      </c>
      <c r="C73" s="8">
        <v>1</v>
      </c>
      <c r="D73" s="8" t="s">
        <v>9</v>
      </c>
      <c r="E73" s="216">
        <v>71256152</v>
      </c>
      <c r="F73" s="40"/>
      <c r="J73" s="40"/>
    </row>
    <row r="74" spans="1:10" x14ac:dyDescent="0.3">
      <c r="A74" s="8" t="s">
        <v>568</v>
      </c>
      <c r="B74" s="8">
        <v>13116</v>
      </c>
      <c r="C74" s="8">
        <v>1</v>
      </c>
      <c r="D74" s="8" t="s">
        <v>33</v>
      </c>
      <c r="E74" s="216">
        <v>69006380</v>
      </c>
      <c r="F74" s="40"/>
      <c r="J74" s="40"/>
    </row>
    <row r="75" spans="1:10" x14ac:dyDescent="0.3">
      <c r="A75" s="8" t="s">
        <v>506</v>
      </c>
      <c r="B75" s="8">
        <v>7403</v>
      </c>
      <c r="C75" s="8">
        <v>5</v>
      </c>
      <c r="D75" s="8" t="s">
        <v>293</v>
      </c>
      <c r="E75" s="216">
        <v>95209967</v>
      </c>
      <c r="F75" s="40"/>
      <c r="J75" s="40"/>
    </row>
    <row r="76" spans="1:10" x14ac:dyDescent="0.3">
      <c r="A76" s="8" t="s">
        <v>518</v>
      </c>
      <c r="B76" s="8">
        <v>8206</v>
      </c>
      <c r="C76" s="8">
        <v>3</v>
      </c>
      <c r="D76" s="8" t="s">
        <v>129</v>
      </c>
      <c r="E76" s="216">
        <v>116613808</v>
      </c>
      <c r="F76" s="40"/>
      <c r="J76" s="40"/>
    </row>
    <row r="77" spans="1:10" x14ac:dyDescent="0.3">
      <c r="A77" s="8" t="s">
        <v>519</v>
      </c>
      <c r="B77" s="8">
        <v>8301</v>
      </c>
      <c r="C77" s="8">
        <v>2</v>
      </c>
      <c r="D77" s="8" t="s">
        <v>64</v>
      </c>
      <c r="E77" s="216">
        <v>127300378</v>
      </c>
      <c r="F77" s="40"/>
      <c r="J77" s="40"/>
    </row>
    <row r="78" spans="1:10" x14ac:dyDescent="0.3">
      <c r="A78" s="8" t="s">
        <v>539</v>
      </c>
      <c r="B78" s="8">
        <v>10106</v>
      </c>
      <c r="C78" s="8">
        <v>4</v>
      </c>
      <c r="D78" s="8" t="s">
        <v>160</v>
      </c>
      <c r="E78" s="216">
        <v>87379291</v>
      </c>
      <c r="F78" s="40"/>
      <c r="J78" s="40"/>
    </row>
    <row r="79" spans="1:10" x14ac:dyDescent="0.3">
      <c r="A79" s="8" t="s">
        <v>449</v>
      </c>
      <c r="B79" s="8">
        <v>4203</v>
      </c>
      <c r="C79" s="8">
        <v>4</v>
      </c>
      <c r="D79" s="8" t="s">
        <v>168</v>
      </c>
      <c r="E79" s="216">
        <v>85115865</v>
      </c>
      <c r="F79" s="40"/>
      <c r="J79" s="40"/>
    </row>
    <row r="80" spans="1:10" x14ac:dyDescent="0.3">
      <c r="A80" s="8" t="s">
        <v>480</v>
      </c>
      <c r="B80" s="8">
        <v>6108</v>
      </c>
      <c r="C80" s="8">
        <v>2</v>
      </c>
      <c r="D80" s="8" t="s">
        <v>67</v>
      </c>
      <c r="E80" s="216">
        <v>137833198</v>
      </c>
      <c r="F80" s="40"/>
      <c r="J80" s="40"/>
    </row>
    <row r="81" spans="1:10" x14ac:dyDescent="0.3">
      <c r="A81" s="8" t="s">
        <v>569</v>
      </c>
      <c r="B81" s="8">
        <v>13119</v>
      </c>
      <c r="C81" s="8">
        <v>1</v>
      </c>
      <c r="D81" s="8" t="s">
        <v>8</v>
      </c>
      <c r="E81" s="216">
        <v>67980170</v>
      </c>
      <c r="F81" s="40"/>
      <c r="J81" s="40"/>
    </row>
    <row r="82" spans="1:10" x14ac:dyDescent="0.3">
      <c r="A82" s="8" t="s">
        <v>481</v>
      </c>
      <c r="B82" s="8">
        <v>6109</v>
      </c>
      <c r="C82" s="8">
        <v>5</v>
      </c>
      <c r="D82" s="8" t="s">
        <v>282</v>
      </c>
      <c r="E82" s="216">
        <v>92441163</v>
      </c>
      <c r="F82" s="40"/>
      <c r="J82" s="40"/>
    </row>
    <row r="83" spans="1:10" x14ac:dyDescent="0.3">
      <c r="A83" s="8" t="s">
        <v>488</v>
      </c>
      <c r="B83" s="8">
        <v>6204</v>
      </c>
      <c r="C83" s="8">
        <v>5</v>
      </c>
      <c r="D83" s="8" t="s">
        <v>321</v>
      </c>
      <c r="E83" s="216">
        <v>108665354</v>
      </c>
      <c r="F83" s="40"/>
      <c r="J83" s="40"/>
    </row>
    <row r="84" spans="1:10" x14ac:dyDescent="0.3">
      <c r="A84" s="8" t="s">
        <v>496</v>
      </c>
      <c r="B84" s="8">
        <v>7105</v>
      </c>
      <c r="C84" s="8">
        <v>5</v>
      </c>
      <c r="D84" s="8" t="s">
        <v>266</v>
      </c>
      <c r="E84" s="216">
        <v>92658717</v>
      </c>
      <c r="F84" s="40"/>
      <c r="J84" s="40"/>
    </row>
    <row r="85" spans="1:10" x14ac:dyDescent="0.3">
      <c r="A85" s="8" t="s">
        <v>437</v>
      </c>
      <c r="B85" s="8">
        <v>2102</v>
      </c>
      <c r="C85" s="8">
        <v>4</v>
      </c>
      <c r="D85" s="8" t="s">
        <v>141</v>
      </c>
      <c r="E85" s="216">
        <v>88826442</v>
      </c>
      <c r="F85" s="40"/>
      <c r="J85" s="40"/>
    </row>
    <row r="86" spans="1:10" x14ac:dyDescent="0.3">
      <c r="A86" s="8" t="s">
        <v>526</v>
      </c>
      <c r="B86" s="8">
        <v>9110</v>
      </c>
      <c r="C86" s="8">
        <v>5</v>
      </c>
      <c r="D86" s="8" t="s">
        <v>265</v>
      </c>
      <c r="E86" s="216">
        <v>90948622</v>
      </c>
      <c r="F86" s="40"/>
      <c r="J86" s="40"/>
    </row>
    <row r="87" spans="1:10" x14ac:dyDescent="0.3">
      <c r="A87" s="8" t="s">
        <v>502</v>
      </c>
      <c r="B87" s="8">
        <v>7304</v>
      </c>
      <c r="C87" s="8">
        <v>3</v>
      </c>
      <c r="D87" s="8" t="s">
        <v>95</v>
      </c>
      <c r="E87" s="216">
        <v>123756071</v>
      </c>
      <c r="F87" s="40"/>
      <c r="J87" s="40"/>
    </row>
    <row r="88" spans="1:10" x14ac:dyDescent="0.3">
      <c r="A88" s="8" t="s">
        <v>452</v>
      </c>
      <c r="B88" s="8">
        <v>4303</v>
      </c>
      <c r="C88" s="8">
        <v>5</v>
      </c>
      <c r="D88" s="8" t="s">
        <v>250</v>
      </c>
      <c r="E88" s="216">
        <v>88920254</v>
      </c>
      <c r="F88" s="40"/>
      <c r="J88" s="40"/>
    </row>
    <row r="89" spans="1:10" x14ac:dyDescent="0.3">
      <c r="A89" s="8" t="s">
        <v>482</v>
      </c>
      <c r="B89" s="8">
        <v>6110</v>
      </c>
      <c r="C89" s="8">
        <v>3</v>
      </c>
      <c r="D89" s="8" t="s">
        <v>119</v>
      </c>
      <c r="E89" s="216">
        <v>117955214</v>
      </c>
      <c r="F89" s="40"/>
      <c r="J89" s="40"/>
    </row>
    <row r="90" spans="1:10" x14ac:dyDescent="0.3">
      <c r="A90" s="8" t="s">
        <v>521</v>
      </c>
      <c r="B90" s="8">
        <v>8305</v>
      </c>
      <c r="C90" s="8">
        <v>3</v>
      </c>
      <c r="D90" s="8" t="s">
        <v>126</v>
      </c>
      <c r="E90" s="216">
        <v>118250874</v>
      </c>
      <c r="F90" s="40"/>
      <c r="J90" s="40"/>
    </row>
    <row r="91" spans="1:10" x14ac:dyDescent="0.3">
      <c r="A91" s="8" t="s">
        <v>522</v>
      </c>
      <c r="B91" s="8">
        <v>8306</v>
      </c>
      <c r="C91" s="8">
        <v>3</v>
      </c>
      <c r="D91" s="8" t="s">
        <v>114</v>
      </c>
      <c r="E91" s="216">
        <v>118282293</v>
      </c>
      <c r="F91" s="40"/>
      <c r="J91" s="40"/>
    </row>
    <row r="92" spans="1:10" x14ac:dyDescent="0.3">
      <c r="A92" s="8" t="s">
        <v>489</v>
      </c>
      <c r="B92" s="8">
        <v>6205</v>
      </c>
      <c r="C92" s="8">
        <v>5</v>
      </c>
      <c r="D92" s="8" t="s">
        <v>322</v>
      </c>
      <c r="E92" s="216">
        <v>88524398</v>
      </c>
      <c r="F92" s="40"/>
      <c r="J92" s="40"/>
    </row>
    <row r="93" spans="1:10" x14ac:dyDescent="0.3">
      <c r="A93" s="8" t="s">
        <v>598</v>
      </c>
      <c r="B93" s="8">
        <v>16204</v>
      </c>
      <c r="C93" s="8">
        <v>5</v>
      </c>
      <c r="D93" s="8" t="s">
        <v>329</v>
      </c>
      <c r="E93" s="216">
        <v>87666642</v>
      </c>
      <c r="F93" s="40"/>
      <c r="J93" s="40"/>
    </row>
    <row r="94" spans="1:10" x14ac:dyDescent="0.3">
      <c r="A94" s="8" t="s">
        <v>527</v>
      </c>
      <c r="B94" s="8">
        <v>9111</v>
      </c>
      <c r="C94" s="8">
        <v>5</v>
      </c>
      <c r="D94" s="8" t="s">
        <v>306</v>
      </c>
      <c r="E94" s="216">
        <v>87607666</v>
      </c>
      <c r="F94" s="40"/>
      <c r="J94" s="40"/>
    </row>
    <row r="95" spans="1:10" x14ac:dyDescent="0.3">
      <c r="A95" s="8" t="s">
        <v>553</v>
      </c>
      <c r="B95" s="8">
        <v>11302</v>
      </c>
      <c r="C95" s="8">
        <v>5</v>
      </c>
      <c r="D95" s="8" t="s">
        <v>408</v>
      </c>
      <c r="E95" s="216">
        <v>87990240</v>
      </c>
      <c r="F95" s="40"/>
      <c r="J95" s="40"/>
    </row>
    <row r="96" spans="1:10" x14ac:dyDescent="0.3">
      <c r="A96" s="8" t="s">
        <v>483</v>
      </c>
      <c r="B96" s="8">
        <v>6111</v>
      </c>
      <c r="C96" s="8">
        <v>4</v>
      </c>
      <c r="D96" s="8" t="s">
        <v>171</v>
      </c>
      <c r="E96" s="216">
        <v>83800715</v>
      </c>
      <c r="F96" s="40"/>
      <c r="J96" s="40"/>
    </row>
    <row r="97" spans="1:10" x14ac:dyDescent="0.3">
      <c r="A97" s="8" t="s">
        <v>439</v>
      </c>
      <c r="B97" s="8">
        <v>2202</v>
      </c>
      <c r="C97" s="8">
        <v>5</v>
      </c>
      <c r="D97" s="8" t="s">
        <v>323</v>
      </c>
      <c r="E97" s="216">
        <v>93974986</v>
      </c>
      <c r="F97" s="40"/>
      <c r="J97" s="40"/>
    </row>
    <row r="98" spans="1:10" x14ac:dyDescent="0.3">
      <c r="A98" s="8" t="s">
        <v>472</v>
      </c>
      <c r="B98" s="8">
        <v>5803</v>
      </c>
      <c r="C98" s="8">
        <v>3</v>
      </c>
      <c r="D98" s="8" t="s">
        <v>93</v>
      </c>
      <c r="E98" s="216">
        <v>121269673</v>
      </c>
      <c r="F98" s="40"/>
      <c r="J98" s="40"/>
    </row>
    <row r="99" spans="1:10" x14ac:dyDescent="0.3">
      <c r="A99" s="8" t="s">
        <v>545</v>
      </c>
      <c r="B99" s="8">
        <v>10301</v>
      </c>
      <c r="C99" s="8">
        <v>2</v>
      </c>
      <c r="D99" s="8" t="s">
        <v>66</v>
      </c>
      <c r="E99" s="216">
        <v>138535944</v>
      </c>
      <c r="F99" s="40"/>
      <c r="J99" s="40"/>
    </row>
    <row r="100" spans="1:10" x14ac:dyDescent="0.3">
      <c r="A100" s="8" t="s">
        <v>450</v>
      </c>
      <c r="B100" s="8">
        <v>4301</v>
      </c>
      <c r="C100" s="8">
        <v>3</v>
      </c>
      <c r="D100" s="8" t="s">
        <v>122</v>
      </c>
      <c r="E100" s="216">
        <v>117497435</v>
      </c>
      <c r="F100" s="40"/>
      <c r="J100" s="40"/>
    </row>
    <row r="101" spans="1:10" x14ac:dyDescent="0.3">
      <c r="A101" s="8" t="s">
        <v>528</v>
      </c>
      <c r="B101" s="8">
        <v>9112</v>
      </c>
      <c r="C101" s="8">
        <v>3</v>
      </c>
      <c r="D101" s="8" t="s">
        <v>97</v>
      </c>
      <c r="E101" s="216">
        <v>129608602</v>
      </c>
      <c r="F101" s="40"/>
      <c r="J101" s="40"/>
    </row>
    <row r="102" spans="1:10" x14ac:dyDescent="0.3">
      <c r="A102" s="8" t="s">
        <v>586</v>
      </c>
      <c r="B102" s="8">
        <v>14107</v>
      </c>
      <c r="C102" s="8">
        <v>4</v>
      </c>
      <c r="D102" s="8" t="s">
        <v>198</v>
      </c>
      <c r="E102" s="216">
        <v>83609932</v>
      </c>
      <c r="F102" s="40"/>
      <c r="J102" s="40"/>
    </row>
    <row r="103" spans="1:10" x14ac:dyDescent="0.3">
      <c r="A103" s="8" t="s">
        <v>587</v>
      </c>
      <c r="B103" s="8">
        <v>14108</v>
      </c>
      <c r="C103" s="8">
        <v>5</v>
      </c>
      <c r="D103" s="8" t="s">
        <v>283</v>
      </c>
      <c r="E103" s="216">
        <v>90595366</v>
      </c>
      <c r="F103" s="40"/>
      <c r="J103" s="40"/>
    </row>
    <row r="104" spans="1:10" x14ac:dyDescent="0.3">
      <c r="A104" s="8" t="s">
        <v>470</v>
      </c>
      <c r="B104" s="8">
        <v>5704</v>
      </c>
      <c r="C104" s="8">
        <v>4</v>
      </c>
      <c r="D104" s="8" t="s">
        <v>221</v>
      </c>
      <c r="E104" s="216">
        <v>90255523</v>
      </c>
      <c r="F104" s="40"/>
      <c r="J104" s="40"/>
    </row>
    <row r="105" spans="1:10" x14ac:dyDescent="0.3">
      <c r="A105" s="8" t="s">
        <v>463</v>
      </c>
      <c r="B105" s="8">
        <v>5403</v>
      </c>
      <c r="C105" s="8">
        <v>4</v>
      </c>
      <c r="D105" s="8" t="s">
        <v>161</v>
      </c>
      <c r="E105" s="216">
        <v>88609018</v>
      </c>
      <c r="F105" s="40"/>
      <c r="J105" s="40"/>
    </row>
    <row r="106" spans="1:10" x14ac:dyDescent="0.3">
      <c r="A106" s="8" t="s">
        <v>490</v>
      </c>
      <c r="B106" s="8">
        <v>6206</v>
      </c>
      <c r="C106" s="8">
        <v>5</v>
      </c>
      <c r="D106" s="8" t="s">
        <v>298</v>
      </c>
      <c r="E106" s="216">
        <v>91559055</v>
      </c>
      <c r="F106" s="40"/>
      <c r="J106" s="40"/>
    </row>
    <row r="107" spans="1:10" x14ac:dyDescent="0.3">
      <c r="A107" s="8" t="s">
        <v>507</v>
      </c>
      <c r="B107" s="8">
        <v>7404</v>
      </c>
      <c r="C107" s="8">
        <v>3</v>
      </c>
      <c r="D107" s="8" t="s">
        <v>133</v>
      </c>
      <c r="E107" s="216">
        <v>120251088</v>
      </c>
      <c r="F107" s="40"/>
      <c r="J107" s="40"/>
    </row>
    <row r="108" spans="1:10" x14ac:dyDescent="0.3">
      <c r="A108" s="8" t="s">
        <v>497</v>
      </c>
      <c r="B108" s="8">
        <v>7106</v>
      </c>
      <c r="C108" s="8">
        <v>5</v>
      </c>
      <c r="D108" s="8" t="s">
        <v>237</v>
      </c>
      <c r="E108" s="216">
        <v>90420512</v>
      </c>
      <c r="F108" s="40"/>
      <c r="J108" s="40"/>
    </row>
    <row r="109" spans="1:10" x14ac:dyDescent="0.3">
      <c r="A109" s="8" t="s">
        <v>499</v>
      </c>
      <c r="B109" s="8">
        <v>7203</v>
      </c>
      <c r="C109" s="8">
        <v>5</v>
      </c>
      <c r="D109" s="8" t="s">
        <v>244</v>
      </c>
      <c r="E109" s="216">
        <v>91256761</v>
      </c>
      <c r="F109" s="40"/>
      <c r="J109" s="40"/>
    </row>
    <row r="110" spans="1:10" x14ac:dyDescent="0.3">
      <c r="A110" s="8" t="s">
        <v>594</v>
      </c>
      <c r="B110" s="8">
        <v>16105</v>
      </c>
      <c r="C110" s="8">
        <v>5</v>
      </c>
      <c r="D110" s="8" t="s">
        <v>246</v>
      </c>
      <c r="E110" s="216">
        <v>89662152</v>
      </c>
      <c r="F110" s="40"/>
      <c r="J110" s="40"/>
    </row>
    <row r="111" spans="1:10" x14ac:dyDescent="0.3">
      <c r="A111" s="8" t="s">
        <v>513</v>
      </c>
      <c r="B111" s="8">
        <v>8107</v>
      </c>
      <c r="C111" s="8">
        <v>2</v>
      </c>
      <c r="D111" s="8" t="s">
        <v>70</v>
      </c>
      <c r="E111" s="216">
        <v>130046219</v>
      </c>
      <c r="F111" s="40"/>
      <c r="J111" s="40"/>
    </row>
    <row r="112" spans="1:10" x14ac:dyDescent="0.3">
      <c r="A112" s="8" t="s">
        <v>570</v>
      </c>
      <c r="B112" s="8">
        <v>13122</v>
      </c>
      <c r="C112" s="8">
        <v>1</v>
      </c>
      <c r="D112" s="8" t="s">
        <v>14</v>
      </c>
      <c r="E112" s="216">
        <v>74153263</v>
      </c>
      <c r="F112" s="40"/>
      <c r="J112" s="40"/>
    </row>
    <row r="113" spans="1:10" x14ac:dyDescent="0.3">
      <c r="A113" s="8" t="s">
        <v>492</v>
      </c>
      <c r="B113" s="8">
        <v>6307</v>
      </c>
      <c r="C113" s="8">
        <v>5</v>
      </c>
      <c r="D113" s="8" t="s">
        <v>292</v>
      </c>
      <c r="E113" s="216">
        <v>87247558</v>
      </c>
      <c r="F113" s="40"/>
      <c r="J113" s="40"/>
    </row>
    <row r="114" spans="1:10" x14ac:dyDescent="0.3">
      <c r="A114" s="8" t="s">
        <v>529</v>
      </c>
      <c r="B114" s="8">
        <v>9113</v>
      </c>
      <c r="C114" s="8">
        <v>5</v>
      </c>
      <c r="D114" s="8" t="s">
        <v>286</v>
      </c>
      <c r="E114" s="216">
        <v>95211678</v>
      </c>
      <c r="F114" s="40"/>
      <c r="J114" s="40"/>
    </row>
    <row r="115" spans="1:10" x14ac:dyDescent="0.3">
      <c r="A115" s="8" t="s">
        <v>464</v>
      </c>
      <c r="B115" s="8">
        <v>5404</v>
      </c>
      <c r="C115" s="8">
        <v>5</v>
      </c>
      <c r="D115" s="8" t="s">
        <v>254</v>
      </c>
      <c r="E115" s="216">
        <v>95267396</v>
      </c>
      <c r="F115" s="40"/>
      <c r="J115" s="40"/>
    </row>
    <row r="116" spans="1:10" x14ac:dyDescent="0.3">
      <c r="A116" s="8" t="s">
        <v>436</v>
      </c>
      <c r="B116" s="8">
        <v>1405</v>
      </c>
      <c r="C116" s="8">
        <v>4</v>
      </c>
      <c r="D116" s="8" t="s">
        <v>206</v>
      </c>
      <c r="E116" s="216">
        <v>89736980</v>
      </c>
      <c r="F116" s="40"/>
      <c r="J116" s="40"/>
    </row>
    <row r="117" spans="1:10" x14ac:dyDescent="0.3">
      <c r="A117" s="8" t="s">
        <v>486</v>
      </c>
      <c r="B117" s="8">
        <v>6201</v>
      </c>
      <c r="C117" s="8">
        <v>3</v>
      </c>
      <c r="D117" s="8" t="s">
        <v>118</v>
      </c>
      <c r="E117" s="216">
        <v>118539577</v>
      </c>
      <c r="F117" s="40"/>
      <c r="J117" s="40"/>
    </row>
    <row r="118" spans="1:10" x14ac:dyDescent="0.3">
      <c r="A118" s="8" t="s">
        <v>595</v>
      </c>
      <c r="B118" s="8">
        <v>16106</v>
      </c>
      <c r="C118" s="8">
        <v>5</v>
      </c>
      <c r="D118" s="8" t="s">
        <v>272</v>
      </c>
      <c r="E118" s="216">
        <v>91132907</v>
      </c>
      <c r="F118" s="40"/>
      <c r="J118" s="40"/>
    </row>
    <row r="119" spans="1:10" x14ac:dyDescent="0.3">
      <c r="A119" s="8" t="s">
        <v>578</v>
      </c>
      <c r="B119" s="8">
        <v>13202</v>
      </c>
      <c r="C119" s="8">
        <v>2</v>
      </c>
      <c r="D119" s="8" t="s">
        <v>76</v>
      </c>
      <c r="E119" s="216">
        <v>132664690</v>
      </c>
      <c r="F119" s="40"/>
      <c r="J119" s="40"/>
    </row>
    <row r="120" spans="1:10" x14ac:dyDescent="0.3">
      <c r="A120" s="8" t="s">
        <v>493</v>
      </c>
      <c r="B120" s="8">
        <v>6308</v>
      </c>
      <c r="C120" s="8">
        <v>5</v>
      </c>
      <c r="D120" s="8" t="s">
        <v>269</v>
      </c>
      <c r="E120" s="216">
        <v>92308501</v>
      </c>
      <c r="F120" s="40"/>
      <c r="J120" s="40"/>
    </row>
    <row r="121" spans="1:10" x14ac:dyDescent="0.3">
      <c r="A121" s="8" t="s">
        <v>599</v>
      </c>
      <c r="B121" s="8">
        <v>16205</v>
      </c>
      <c r="C121" s="8">
        <v>5</v>
      </c>
      <c r="D121" s="8" t="s">
        <v>263</v>
      </c>
      <c r="E121" s="216">
        <v>92529298</v>
      </c>
      <c r="F121" s="40"/>
      <c r="J121" s="40"/>
    </row>
    <row r="122" spans="1:10" x14ac:dyDescent="0.3">
      <c r="A122" s="8" t="s">
        <v>433</v>
      </c>
      <c r="B122" s="8">
        <v>1401</v>
      </c>
      <c r="C122" s="8">
        <v>4</v>
      </c>
      <c r="D122" s="8" t="s">
        <v>217</v>
      </c>
      <c r="E122" s="216">
        <v>87207484</v>
      </c>
      <c r="F122" s="40"/>
      <c r="J122" s="40"/>
    </row>
    <row r="123" spans="1:10" x14ac:dyDescent="0.3">
      <c r="A123" s="8" t="s">
        <v>559</v>
      </c>
      <c r="B123" s="8">
        <v>12302</v>
      </c>
      <c r="C123" s="8">
        <v>4</v>
      </c>
      <c r="D123" s="8" t="s">
        <v>152</v>
      </c>
      <c r="E123" s="216">
        <v>89835785</v>
      </c>
      <c r="F123" s="40"/>
      <c r="J123" s="40"/>
    </row>
    <row r="124" spans="1:10" x14ac:dyDescent="0.3">
      <c r="A124" s="8" t="s">
        <v>571</v>
      </c>
      <c r="B124" s="8">
        <v>13123</v>
      </c>
      <c r="C124" s="8">
        <v>1</v>
      </c>
      <c r="D124" s="8" t="s">
        <v>4</v>
      </c>
      <c r="E124" s="216">
        <v>69228017</v>
      </c>
      <c r="F124" s="40"/>
      <c r="J124" s="40"/>
    </row>
    <row r="125" spans="1:10" x14ac:dyDescent="0.3">
      <c r="A125" s="8" t="s">
        <v>457</v>
      </c>
      <c r="B125" s="8">
        <v>5105</v>
      </c>
      <c r="C125" s="8">
        <v>4</v>
      </c>
      <c r="D125" s="8" t="s">
        <v>145</v>
      </c>
      <c r="E125" s="216">
        <v>84105293</v>
      </c>
      <c r="F125" s="40"/>
      <c r="J125" s="40"/>
    </row>
    <row r="126" spans="1:10" x14ac:dyDescent="0.3">
      <c r="A126" s="8" t="s">
        <v>572</v>
      </c>
      <c r="B126" s="8">
        <v>13124</v>
      </c>
      <c r="C126" s="8">
        <v>1</v>
      </c>
      <c r="D126" s="8" t="s">
        <v>15</v>
      </c>
      <c r="E126" s="216">
        <v>69070520</v>
      </c>
      <c r="F126" s="40"/>
      <c r="J126" s="40"/>
    </row>
    <row r="127" spans="1:10" x14ac:dyDescent="0.3">
      <c r="A127" s="8" t="s">
        <v>541</v>
      </c>
      <c r="B127" s="8">
        <v>10109</v>
      </c>
      <c r="C127" s="8">
        <v>2</v>
      </c>
      <c r="D127" s="8" t="s">
        <v>55</v>
      </c>
      <c r="E127" s="216">
        <v>143929295</v>
      </c>
      <c r="F127" s="40"/>
      <c r="J127" s="40"/>
    </row>
    <row r="128" spans="1:10" x14ac:dyDescent="0.3">
      <c r="A128" s="8" t="s">
        <v>543</v>
      </c>
      <c r="B128" s="8">
        <v>10206</v>
      </c>
      <c r="C128" s="8">
        <v>5</v>
      </c>
      <c r="D128" s="8" t="s">
        <v>278</v>
      </c>
      <c r="E128" s="216">
        <v>89680521</v>
      </c>
      <c r="F128" s="40"/>
      <c r="J128" s="40"/>
    </row>
    <row r="129" spans="1:10" x14ac:dyDescent="0.3">
      <c r="A129" s="8" t="s">
        <v>546</v>
      </c>
      <c r="B129" s="8">
        <v>10303</v>
      </c>
      <c r="C129" s="8">
        <v>4</v>
      </c>
      <c r="D129" s="8" t="s">
        <v>172</v>
      </c>
      <c r="E129" s="216">
        <v>88604722</v>
      </c>
      <c r="F129" s="40"/>
      <c r="J129" s="40"/>
    </row>
    <row r="130" spans="1:10" x14ac:dyDescent="0.3">
      <c r="A130" s="8" t="s">
        <v>544</v>
      </c>
      <c r="B130" s="8">
        <v>10207</v>
      </c>
      <c r="C130" s="8">
        <v>5</v>
      </c>
      <c r="D130" s="8" t="s">
        <v>302</v>
      </c>
      <c r="E130" s="216">
        <v>87776431</v>
      </c>
      <c r="F130" s="40"/>
      <c r="J130" s="40"/>
    </row>
    <row r="131" spans="1:10" x14ac:dyDescent="0.3">
      <c r="A131" s="8" t="s">
        <v>573</v>
      </c>
      <c r="B131" s="8">
        <v>13125</v>
      </c>
      <c r="C131" s="8">
        <v>1</v>
      </c>
      <c r="D131" s="8" t="s">
        <v>12</v>
      </c>
      <c r="E131" s="216">
        <v>74564818</v>
      </c>
      <c r="F131" s="40"/>
      <c r="J131" s="40"/>
    </row>
    <row r="132" spans="1:10" x14ac:dyDescent="0.3">
      <c r="A132" s="8" t="s">
        <v>596</v>
      </c>
      <c r="B132" s="8">
        <v>16107</v>
      </c>
      <c r="C132" s="8">
        <v>5</v>
      </c>
      <c r="D132" s="8" t="s">
        <v>338</v>
      </c>
      <c r="E132" s="216">
        <v>88670630</v>
      </c>
      <c r="F132" s="40"/>
      <c r="J132" s="40"/>
    </row>
    <row r="133" spans="1:10" x14ac:dyDescent="0.3">
      <c r="A133" s="8" t="s">
        <v>484</v>
      </c>
      <c r="B133" s="8">
        <v>6114</v>
      </c>
      <c r="C133" s="8">
        <v>4</v>
      </c>
      <c r="D133" s="8" t="s">
        <v>211</v>
      </c>
      <c r="E133" s="216">
        <v>85969210</v>
      </c>
      <c r="F133" s="40"/>
      <c r="J133" s="40"/>
    </row>
    <row r="134" spans="1:10" x14ac:dyDescent="0.3">
      <c r="A134" s="8" t="s">
        <v>458</v>
      </c>
      <c r="B134" s="8">
        <v>5107</v>
      </c>
      <c r="C134" s="8">
        <v>3</v>
      </c>
      <c r="D134" s="8" t="s">
        <v>92</v>
      </c>
      <c r="E134" s="216">
        <v>123390095</v>
      </c>
      <c r="F134" s="40"/>
      <c r="J134" s="40"/>
    </row>
    <row r="135" spans="1:10" x14ac:dyDescent="0.3">
      <c r="A135" s="8" t="s">
        <v>473</v>
      </c>
      <c r="B135" s="8">
        <v>6101</v>
      </c>
      <c r="C135" s="8">
        <v>1</v>
      </c>
      <c r="D135" s="8" t="s">
        <v>25</v>
      </c>
      <c r="E135" s="216">
        <v>68119264</v>
      </c>
      <c r="F135" s="40"/>
      <c r="J135" s="40"/>
    </row>
    <row r="136" spans="1:10" x14ac:dyDescent="0.3">
      <c r="A136" s="8" t="s">
        <v>600</v>
      </c>
      <c r="B136" s="8">
        <v>16206</v>
      </c>
      <c r="C136" s="8">
        <v>4</v>
      </c>
      <c r="D136" s="8" t="s">
        <v>190</v>
      </c>
      <c r="E136" s="216">
        <v>83978733</v>
      </c>
      <c r="F136" s="40"/>
      <c r="J136" s="40"/>
    </row>
    <row r="137" spans="1:10" x14ac:dyDescent="0.3">
      <c r="A137" s="8" t="s">
        <v>574</v>
      </c>
      <c r="B137" s="8">
        <v>13127</v>
      </c>
      <c r="C137" s="8">
        <v>1</v>
      </c>
      <c r="D137" s="8" t="s">
        <v>6</v>
      </c>
      <c r="E137" s="216">
        <v>68817335</v>
      </c>
      <c r="F137" s="40"/>
      <c r="J137" s="40"/>
    </row>
    <row r="138" spans="1:10" x14ac:dyDescent="0.3">
      <c r="A138" s="8" t="s">
        <v>575</v>
      </c>
      <c r="B138" s="8">
        <v>13128</v>
      </c>
      <c r="C138" s="8">
        <v>1</v>
      </c>
      <c r="D138" s="8" t="s">
        <v>10</v>
      </c>
      <c r="E138" s="216">
        <v>67090433</v>
      </c>
      <c r="F138" s="40"/>
      <c r="J138" s="40"/>
    </row>
    <row r="139" spans="1:10" x14ac:dyDescent="0.3">
      <c r="A139" s="8" t="s">
        <v>485</v>
      </c>
      <c r="B139" s="8">
        <v>6116</v>
      </c>
      <c r="C139" s="8">
        <v>4</v>
      </c>
      <c r="D139" s="8" t="s">
        <v>371</v>
      </c>
      <c r="E139" s="216">
        <v>91411102</v>
      </c>
      <c r="F139" s="40"/>
      <c r="J139" s="40"/>
    </row>
    <row r="140" spans="1:10" x14ac:dyDescent="0.3">
      <c r="A140" s="8" t="s">
        <v>461</v>
      </c>
      <c r="B140" s="8">
        <v>5303</v>
      </c>
      <c r="C140" s="8">
        <v>3</v>
      </c>
      <c r="D140" s="8" t="s">
        <v>96</v>
      </c>
      <c r="E140" s="216">
        <v>115514331</v>
      </c>
      <c r="F140" s="40"/>
      <c r="J140" s="40"/>
    </row>
    <row r="141" spans="1:10" x14ac:dyDescent="0.3">
      <c r="A141" s="8" t="s">
        <v>453</v>
      </c>
      <c r="B141" s="8">
        <v>4305</v>
      </c>
      <c r="C141" s="8">
        <v>5</v>
      </c>
      <c r="D141" s="8" t="s">
        <v>279</v>
      </c>
      <c r="E141" s="216">
        <v>93106612</v>
      </c>
      <c r="F141" s="40"/>
      <c r="J141" s="40"/>
    </row>
    <row r="142" spans="1:10" x14ac:dyDescent="0.3">
      <c r="A142" s="8" t="s">
        <v>555</v>
      </c>
      <c r="B142" s="8">
        <v>11402</v>
      </c>
      <c r="C142" s="8">
        <v>4</v>
      </c>
      <c r="D142" s="8" t="s">
        <v>170</v>
      </c>
      <c r="E142" s="216">
        <v>87904683</v>
      </c>
      <c r="F142" s="40"/>
      <c r="J142" s="40"/>
    </row>
    <row r="143" spans="1:10" x14ac:dyDescent="0.3">
      <c r="A143" s="8" t="s">
        <v>547</v>
      </c>
      <c r="B143" s="8">
        <v>10305</v>
      </c>
      <c r="C143" s="8">
        <v>4</v>
      </c>
      <c r="D143" s="8" t="s">
        <v>200</v>
      </c>
      <c r="E143" s="216">
        <v>86523999</v>
      </c>
      <c r="F143" s="40"/>
      <c r="J143" s="40"/>
    </row>
    <row r="144" spans="1:10" x14ac:dyDescent="0.3">
      <c r="A144" s="8" t="s">
        <v>557</v>
      </c>
      <c r="B144" s="8">
        <v>12103</v>
      </c>
      <c r="C144" s="8">
        <v>5</v>
      </c>
      <c r="D144" s="8" t="s">
        <v>243</v>
      </c>
      <c r="E144" s="216">
        <v>94035137</v>
      </c>
      <c r="F144" s="40"/>
      <c r="J144" s="40"/>
    </row>
    <row r="145" spans="1:10" x14ac:dyDescent="0.3">
      <c r="A145" s="8" t="s">
        <v>503</v>
      </c>
      <c r="B145" s="8">
        <v>7306</v>
      </c>
      <c r="C145" s="8">
        <v>4</v>
      </c>
      <c r="D145" s="8" t="s">
        <v>151</v>
      </c>
      <c r="E145" s="216">
        <v>92685439</v>
      </c>
      <c r="F145" s="40"/>
      <c r="J145" s="40"/>
    </row>
    <row r="146" spans="1:10" x14ac:dyDescent="0.3">
      <c r="A146" s="8" t="s">
        <v>530</v>
      </c>
      <c r="B146" s="8">
        <v>9116</v>
      </c>
      <c r="C146" s="8">
        <v>5</v>
      </c>
      <c r="D146" s="8" t="s">
        <v>273</v>
      </c>
      <c r="E146" s="216">
        <v>89091351</v>
      </c>
      <c r="F146" s="40"/>
      <c r="J146" s="40"/>
    </row>
    <row r="147" spans="1:10" x14ac:dyDescent="0.3">
      <c r="A147" s="8" t="s">
        <v>504</v>
      </c>
      <c r="B147" s="8">
        <v>7307</v>
      </c>
      <c r="C147" s="8">
        <v>5</v>
      </c>
      <c r="D147" s="8" t="s">
        <v>330</v>
      </c>
      <c r="E147" s="216">
        <v>92632622</v>
      </c>
      <c r="F147" s="40"/>
      <c r="J147" s="40"/>
    </row>
    <row r="148" spans="1:10" x14ac:dyDescent="0.3">
      <c r="A148" s="8" t="s">
        <v>601</v>
      </c>
      <c r="B148" s="8">
        <v>16301</v>
      </c>
      <c r="C148" s="8">
        <v>3</v>
      </c>
      <c r="D148" s="8" t="s">
        <v>91</v>
      </c>
      <c r="E148" s="216">
        <v>123130690</v>
      </c>
      <c r="F148" s="40"/>
      <c r="J148" s="40"/>
    </row>
    <row r="149" spans="1:10" x14ac:dyDescent="0.3">
      <c r="A149" s="8" t="s">
        <v>498</v>
      </c>
      <c r="B149" s="8">
        <v>7109</v>
      </c>
      <c r="C149" s="8">
        <v>5</v>
      </c>
      <c r="D149" s="8" t="s">
        <v>242</v>
      </c>
      <c r="E149" s="216">
        <v>91815428</v>
      </c>
      <c r="F149" s="40"/>
      <c r="J149" s="40"/>
    </row>
    <row r="150" spans="1:10" x14ac:dyDescent="0.3">
      <c r="A150" s="8" t="s">
        <v>462</v>
      </c>
      <c r="B150" s="8">
        <v>5304</v>
      </c>
      <c r="C150" s="8">
        <v>4</v>
      </c>
      <c r="D150" s="8" t="s">
        <v>230</v>
      </c>
      <c r="E150" s="216">
        <v>87647862</v>
      </c>
      <c r="F150" s="40"/>
      <c r="J150" s="40"/>
    </row>
    <row r="151" spans="1:10" x14ac:dyDescent="0.3">
      <c r="A151" s="8" t="s">
        <v>603</v>
      </c>
      <c r="B151" s="8">
        <v>16304</v>
      </c>
      <c r="C151" s="8">
        <v>5</v>
      </c>
      <c r="D151" s="8" t="s">
        <v>287</v>
      </c>
      <c r="E151" s="216">
        <v>95063623</v>
      </c>
      <c r="F151" s="40"/>
      <c r="J151" s="40"/>
    </row>
    <row r="152" spans="1:10" x14ac:dyDescent="0.3">
      <c r="A152" s="8" t="s">
        <v>558</v>
      </c>
      <c r="B152" s="8">
        <v>12104</v>
      </c>
      <c r="C152" s="8">
        <v>4</v>
      </c>
      <c r="D152" s="8" t="s">
        <v>149</v>
      </c>
      <c r="E152" s="216">
        <v>85315980</v>
      </c>
      <c r="F152" s="40"/>
      <c r="J152" s="40"/>
    </row>
    <row r="153" spans="1:10" x14ac:dyDescent="0.3">
      <c r="A153" s="8" t="s">
        <v>508</v>
      </c>
      <c r="B153" s="8">
        <v>7406</v>
      </c>
      <c r="C153" s="8">
        <v>3</v>
      </c>
      <c r="D153" s="8" t="s">
        <v>90</v>
      </c>
      <c r="E153" s="216">
        <v>124766318</v>
      </c>
      <c r="F153" s="40"/>
      <c r="J153" s="40"/>
    </row>
    <row r="154" spans="1:10" x14ac:dyDescent="0.3">
      <c r="A154" s="8" t="s">
        <v>576</v>
      </c>
      <c r="B154" s="8">
        <v>13129</v>
      </c>
      <c r="C154" s="8">
        <v>1</v>
      </c>
      <c r="D154" s="8" t="s">
        <v>22</v>
      </c>
      <c r="E154" s="216">
        <v>67584041</v>
      </c>
      <c r="F154" s="40"/>
      <c r="J154" s="40"/>
    </row>
    <row r="155" spans="1:10" x14ac:dyDescent="0.3">
      <c r="A155" s="8" t="s">
        <v>604</v>
      </c>
      <c r="B155" s="8">
        <v>16305</v>
      </c>
      <c r="C155" s="8">
        <v>5</v>
      </c>
      <c r="D155" s="8" t="s">
        <v>268</v>
      </c>
      <c r="E155" s="216">
        <v>102130608</v>
      </c>
      <c r="F155" s="40"/>
      <c r="J155" s="40"/>
    </row>
    <row r="156" spans="1:10" x14ac:dyDescent="0.3">
      <c r="A156" s="8" t="s">
        <v>514</v>
      </c>
      <c r="B156" s="8">
        <v>8108</v>
      </c>
      <c r="C156" s="8">
        <v>1</v>
      </c>
      <c r="D156" s="8" t="s">
        <v>37</v>
      </c>
      <c r="E156" s="216">
        <v>67173763</v>
      </c>
      <c r="F156" s="40"/>
      <c r="J156" s="40"/>
    </row>
    <row r="157" spans="1:10" x14ac:dyDescent="0.3">
      <c r="A157" s="8" t="s">
        <v>523</v>
      </c>
      <c r="B157" s="8">
        <v>8310</v>
      </c>
      <c r="C157" s="8">
        <v>3</v>
      </c>
      <c r="D157" s="8" t="s">
        <v>112</v>
      </c>
      <c r="E157" s="216">
        <v>116539018</v>
      </c>
      <c r="F157" s="40"/>
      <c r="J157" s="40"/>
    </row>
    <row r="158" spans="1:10" x14ac:dyDescent="0.3">
      <c r="A158" s="8" t="s">
        <v>494</v>
      </c>
      <c r="B158" s="8">
        <v>6310</v>
      </c>
      <c r="C158" s="8">
        <v>4</v>
      </c>
      <c r="D158" s="8" t="s">
        <v>186</v>
      </c>
      <c r="E158" s="216">
        <v>84186645</v>
      </c>
      <c r="F158" s="40"/>
      <c r="J158" s="40"/>
    </row>
    <row r="159" spans="1:10" x14ac:dyDescent="0.3">
      <c r="A159" s="8" t="s">
        <v>471</v>
      </c>
      <c r="B159" s="8">
        <v>5706</v>
      </c>
      <c r="C159" s="8">
        <v>4</v>
      </c>
      <c r="D159" s="8" t="s">
        <v>210</v>
      </c>
      <c r="E159" s="216">
        <v>90084512</v>
      </c>
      <c r="F159" s="40"/>
      <c r="J159" s="40"/>
    </row>
    <row r="160" spans="1:10" x14ac:dyDescent="0.3">
      <c r="A160" s="8" t="s">
        <v>416</v>
      </c>
      <c r="B160" s="8">
        <v>13101</v>
      </c>
      <c r="C160" s="8">
        <v>1</v>
      </c>
      <c r="D160" s="8" t="s">
        <v>7</v>
      </c>
      <c r="E160" s="216">
        <v>66648760</v>
      </c>
      <c r="F160" s="40"/>
      <c r="J160" s="40"/>
    </row>
    <row r="161" spans="1:10" x14ac:dyDescent="0.3">
      <c r="A161" s="8" t="s">
        <v>468</v>
      </c>
      <c r="B161" s="8">
        <v>5606</v>
      </c>
      <c r="C161" s="8">
        <v>2</v>
      </c>
      <c r="D161" s="8" t="s">
        <v>50</v>
      </c>
      <c r="E161" s="216">
        <v>146425351</v>
      </c>
      <c r="F161" s="40"/>
      <c r="J161" s="40"/>
    </row>
    <row r="162" spans="1:10" x14ac:dyDescent="0.3">
      <c r="A162" s="8" t="s">
        <v>581</v>
      </c>
      <c r="B162" s="8">
        <v>13601</v>
      </c>
      <c r="C162" s="8">
        <v>2</v>
      </c>
      <c r="D162" s="8" t="s">
        <v>63</v>
      </c>
      <c r="E162" s="216">
        <v>134165570</v>
      </c>
      <c r="F162" s="40"/>
      <c r="J162" s="40"/>
    </row>
    <row r="163" spans="1:10" x14ac:dyDescent="0.3">
      <c r="A163" s="8" t="s">
        <v>515</v>
      </c>
      <c r="B163" s="8">
        <v>8110</v>
      </c>
      <c r="C163" s="8">
        <v>1</v>
      </c>
      <c r="D163" s="8" t="s">
        <v>19</v>
      </c>
      <c r="E163" s="216">
        <v>73439620</v>
      </c>
      <c r="F163" s="40"/>
      <c r="J163" s="40"/>
    </row>
    <row r="164" spans="1:10" x14ac:dyDescent="0.3">
      <c r="A164" s="8" t="s">
        <v>525</v>
      </c>
      <c r="B164" s="8">
        <v>9101</v>
      </c>
      <c r="C164" s="8">
        <v>1</v>
      </c>
      <c r="D164" s="8" t="s">
        <v>29</v>
      </c>
      <c r="E164" s="216">
        <v>67613282</v>
      </c>
      <c r="F164" s="40"/>
      <c r="J164" s="40"/>
    </row>
    <row r="165" spans="1:10" x14ac:dyDescent="0.3">
      <c r="A165" s="8" t="s">
        <v>505</v>
      </c>
      <c r="B165" s="8">
        <v>7308</v>
      </c>
      <c r="C165" s="8">
        <v>4</v>
      </c>
      <c r="D165" s="8" t="s">
        <v>142</v>
      </c>
      <c r="E165" s="216">
        <v>84824338</v>
      </c>
      <c r="F165" s="40"/>
      <c r="J165" s="40"/>
    </row>
    <row r="166" spans="1:10" x14ac:dyDescent="0.3">
      <c r="A166" s="8" t="s">
        <v>442</v>
      </c>
      <c r="B166" s="8">
        <v>3103</v>
      </c>
      <c r="C166" s="8">
        <v>4</v>
      </c>
      <c r="D166" s="8" t="s">
        <v>165</v>
      </c>
      <c r="E166" s="216">
        <v>87614854</v>
      </c>
      <c r="F166" s="40"/>
      <c r="J166" s="40"/>
    </row>
    <row r="167" spans="1:10" x14ac:dyDescent="0.3">
      <c r="A167" s="8" t="s">
        <v>560</v>
      </c>
      <c r="B167" s="8">
        <v>12402</v>
      </c>
      <c r="C167" s="8">
        <v>5</v>
      </c>
      <c r="D167" s="8" t="s">
        <v>255</v>
      </c>
      <c r="E167" s="216">
        <v>96104688</v>
      </c>
      <c r="F167" s="40"/>
      <c r="J167" s="40"/>
    </row>
    <row r="168" spans="1:10" x14ac:dyDescent="0.3">
      <c r="A168" s="8" t="s">
        <v>554</v>
      </c>
      <c r="B168" s="8">
        <v>11303</v>
      </c>
      <c r="C168" s="8">
        <v>5</v>
      </c>
      <c r="D168" s="8" t="s">
        <v>240</v>
      </c>
      <c r="E168" s="216">
        <v>90347605</v>
      </c>
      <c r="F168" s="40"/>
      <c r="J168" s="40"/>
    </row>
    <row r="169" spans="1:10" x14ac:dyDescent="0.3">
      <c r="A169" s="8" t="s">
        <v>535</v>
      </c>
      <c r="B169" s="8">
        <v>9210</v>
      </c>
      <c r="C169" s="8">
        <v>3</v>
      </c>
      <c r="D169" s="8" t="s">
        <v>111</v>
      </c>
      <c r="E169" s="216">
        <v>119461761</v>
      </c>
      <c r="F169" s="40"/>
      <c r="J169" s="40"/>
    </row>
    <row r="170" spans="1:10" x14ac:dyDescent="0.3">
      <c r="A170" s="8" t="s">
        <v>524</v>
      </c>
      <c r="B170" s="8">
        <v>8312</v>
      </c>
      <c r="C170" s="8">
        <v>5</v>
      </c>
      <c r="D170" s="8" t="s">
        <v>304</v>
      </c>
      <c r="E170" s="216">
        <v>94576301</v>
      </c>
      <c r="F170" s="40"/>
      <c r="J170" s="40"/>
    </row>
    <row r="171" spans="1:10" x14ac:dyDescent="0.3">
      <c r="A171" s="8" t="s">
        <v>584</v>
      </c>
      <c r="B171" s="8">
        <v>14101</v>
      </c>
      <c r="C171" s="8">
        <v>2</v>
      </c>
      <c r="D171" s="8" t="s">
        <v>62</v>
      </c>
      <c r="E171" s="216">
        <v>126378575</v>
      </c>
      <c r="F171" s="40"/>
      <c r="J171" s="40"/>
    </row>
    <row r="172" spans="1:10" x14ac:dyDescent="0.3">
      <c r="A172" s="8" t="s">
        <v>445</v>
      </c>
      <c r="B172" s="8">
        <v>3301</v>
      </c>
      <c r="C172" s="8">
        <v>3</v>
      </c>
      <c r="D172" s="8" t="s">
        <v>140</v>
      </c>
      <c r="E172" s="216">
        <v>120099572</v>
      </c>
      <c r="F172" s="40"/>
      <c r="J172" s="40"/>
    </row>
    <row r="173" spans="1:10" x14ac:dyDescent="0.3">
      <c r="A173" s="8" t="s">
        <v>448</v>
      </c>
      <c r="B173" s="8">
        <v>4106</v>
      </c>
      <c r="C173" s="8">
        <v>4</v>
      </c>
      <c r="D173" s="8" t="s">
        <v>227</v>
      </c>
      <c r="E173" s="216">
        <v>86883355</v>
      </c>
      <c r="F173" s="40"/>
      <c r="J173" s="40"/>
    </row>
    <row r="174" spans="1:10" x14ac:dyDescent="0.3">
      <c r="A174" s="8" t="s">
        <v>577</v>
      </c>
      <c r="B174" s="8">
        <v>13132</v>
      </c>
      <c r="C174" s="8">
        <v>1</v>
      </c>
      <c r="D174" s="8" t="s">
        <v>5</v>
      </c>
      <c r="E174" s="216">
        <v>76462739</v>
      </c>
      <c r="F174" s="40"/>
      <c r="J174" s="40"/>
    </row>
    <row r="175" spans="1:10" x14ac:dyDescent="0.3">
      <c r="A175" s="8" t="s">
        <v>465</v>
      </c>
      <c r="B175" s="8">
        <v>5405</v>
      </c>
      <c r="C175" s="8">
        <v>4</v>
      </c>
      <c r="D175" s="8" t="s">
        <v>222</v>
      </c>
      <c r="E175" s="216">
        <v>89063181</v>
      </c>
      <c r="F175" s="40"/>
      <c r="J175" s="40"/>
    </row>
    <row r="176" spans="1:10" x14ac:dyDescent="0.3">
      <c r="B176" s="223" t="s">
        <v>417</v>
      </c>
      <c r="C176" s="224"/>
      <c r="D176" s="225"/>
      <c r="E176" s="218">
        <f>SUM(E2:E175)</f>
        <v>16934493000</v>
      </c>
      <c r="J176" s="40"/>
    </row>
    <row r="177" spans="10:10" x14ac:dyDescent="0.3">
      <c r="J177" s="40"/>
    </row>
    <row r="178" spans="10:10" x14ac:dyDescent="0.3">
      <c r="J178" s="40"/>
    </row>
    <row r="179" spans="10:10" x14ac:dyDescent="0.3">
      <c r="J179" s="40"/>
    </row>
    <row r="180" spans="10:10" x14ac:dyDescent="0.3">
      <c r="J180" s="40"/>
    </row>
    <row r="181" spans="10:10" x14ac:dyDescent="0.3">
      <c r="J181" s="40"/>
    </row>
    <row r="182" spans="10:10" x14ac:dyDescent="0.3">
      <c r="J182" s="40"/>
    </row>
    <row r="183" spans="10:10" x14ac:dyDescent="0.3">
      <c r="J183" s="40"/>
    </row>
    <row r="184" spans="10:10" x14ac:dyDescent="0.3">
      <c r="J184" s="40"/>
    </row>
    <row r="185" spans="10:10" x14ac:dyDescent="0.3">
      <c r="J185" s="40"/>
    </row>
    <row r="186" spans="10:10" x14ac:dyDescent="0.3">
      <c r="J186" s="40"/>
    </row>
    <row r="187" spans="10:10" x14ac:dyDescent="0.3">
      <c r="J187" s="40"/>
    </row>
    <row r="188" spans="10:10" x14ac:dyDescent="0.3">
      <c r="J188" s="40"/>
    </row>
    <row r="189" spans="10:10" x14ac:dyDescent="0.3">
      <c r="J189" s="40"/>
    </row>
    <row r="190" spans="10:10" x14ac:dyDescent="0.3">
      <c r="J190" s="40"/>
    </row>
    <row r="191" spans="10:10" x14ac:dyDescent="0.3">
      <c r="J191" s="40"/>
    </row>
    <row r="192" spans="10:10" x14ac:dyDescent="0.3">
      <c r="J192" s="40"/>
    </row>
    <row r="193" spans="10:10" x14ac:dyDescent="0.3">
      <c r="J193" s="40"/>
    </row>
    <row r="194" spans="10:10" x14ac:dyDescent="0.3">
      <c r="J194" s="40"/>
    </row>
    <row r="195" spans="10:10" x14ac:dyDescent="0.3">
      <c r="J195" s="40"/>
    </row>
    <row r="196" spans="10:10" x14ac:dyDescent="0.3">
      <c r="J196" s="40"/>
    </row>
    <row r="197" spans="10:10" x14ac:dyDescent="0.3">
      <c r="J197" s="40"/>
    </row>
    <row r="198" spans="10:10" x14ac:dyDescent="0.3">
      <c r="J198" s="40"/>
    </row>
    <row r="199" spans="10:10" x14ac:dyDescent="0.3">
      <c r="J199" s="40"/>
    </row>
    <row r="200" spans="10:10" x14ac:dyDescent="0.3">
      <c r="J200" s="40"/>
    </row>
    <row r="201" spans="10:10" x14ac:dyDescent="0.3">
      <c r="J201" s="40"/>
    </row>
    <row r="202" spans="10:10" x14ac:dyDescent="0.3">
      <c r="J202" s="40"/>
    </row>
    <row r="203" spans="10:10" x14ac:dyDescent="0.3">
      <c r="J203" s="40"/>
    </row>
    <row r="204" spans="10:10" x14ac:dyDescent="0.3">
      <c r="J204" s="40"/>
    </row>
    <row r="205" spans="10:10" x14ac:dyDescent="0.3">
      <c r="J205" s="40"/>
    </row>
    <row r="206" spans="10:10" x14ac:dyDescent="0.3">
      <c r="J206" s="40"/>
    </row>
    <row r="207" spans="10:10" x14ac:dyDescent="0.3">
      <c r="J207" s="40"/>
    </row>
    <row r="208" spans="10:10" x14ac:dyDescent="0.3">
      <c r="J208" s="40"/>
    </row>
    <row r="209" spans="10:10" x14ac:dyDescent="0.3">
      <c r="J209" s="40"/>
    </row>
    <row r="210" spans="10:10" x14ac:dyDescent="0.3">
      <c r="J210" s="40"/>
    </row>
    <row r="211" spans="10:10" x14ac:dyDescent="0.3">
      <c r="J211" s="40"/>
    </row>
    <row r="212" spans="10:10" x14ac:dyDescent="0.3">
      <c r="J212" s="40"/>
    </row>
    <row r="213" spans="10:10" x14ac:dyDescent="0.3">
      <c r="J213" s="40"/>
    </row>
    <row r="214" spans="10:10" x14ac:dyDescent="0.3">
      <c r="J214" s="40"/>
    </row>
    <row r="215" spans="10:10" x14ac:dyDescent="0.3">
      <c r="J215" s="40"/>
    </row>
    <row r="216" spans="10:10" x14ac:dyDescent="0.3">
      <c r="J216" s="40"/>
    </row>
    <row r="217" spans="10:10" x14ac:dyDescent="0.3">
      <c r="J217" s="40"/>
    </row>
    <row r="218" spans="10:10" x14ac:dyDescent="0.3">
      <c r="J218" s="40"/>
    </row>
    <row r="219" spans="10:10" x14ac:dyDescent="0.3">
      <c r="J219" s="40"/>
    </row>
    <row r="220" spans="10:10" x14ac:dyDescent="0.3">
      <c r="J220" s="40"/>
    </row>
    <row r="221" spans="10:10" x14ac:dyDescent="0.3">
      <c r="J221" s="40"/>
    </row>
    <row r="222" spans="10:10" x14ac:dyDescent="0.3">
      <c r="J222" s="40"/>
    </row>
    <row r="223" spans="10:10" x14ac:dyDescent="0.3">
      <c r="J223" s="40"/>
    </row>
    <row r="224" spans="10:10" x14ac:dyDescent="0.3">
      <c r="J224" s="40"/>
    </row>
    <row r="225" spans="10:10" x14ac:dyDescent="0.3">
      <c r="J225" s="40"/>
    </row>
    <row r="226" spans="10:10" x14ac:dyDescent="0.3">
      <c r="J226" s="40"/>
    </row>
    <row r="227" spans="10:10" x14ac:dyDescent="0.3">
      <c r="J227" s="40"/>
    </row>
    <row r="228" spans="10:10" x14ac:dyDescent="0.3">
      <c r="J228" s="40"/>
    </row>
    <row r="229" spans="10:10" x14ac:dyDescent="0.3">
      <c r="J229" s="40"/>
    </row>
    <row r="230" spans="10:10" x14ac:dyDescent="0.3">
      <c r="J230" s="40"/>
    </row>
    <row r="231" spans="10:10" x14ac:dyDescent="0.3">
      <c r="J231" s="40"/>
    </row>
    <row r="232" spans="10:10" x14ac:dyDescent="0.3">
      <c r="J232" s="40"/>
    </row>
    <row r="233" spans="10:10" x14ac:dyDescent="0.3">
      <c r="J233" s="40"/>
    </row>
    <row r="234" spans="10:10" x14ac:dyDescent="0.3">
      <c r="J234" s="40"/>
    </row>
    <row r="235" spans="10:10" x14ac:dyDescent="0.3">
      <c r="J235" s="40"/>
    </row>
    <row r="236" spans="10:10" x14ac:dyDescent="0.3">
      <c r="J236" s="40"/>
    </row>
    <row r="237" spans="10:10" x14ac:dyDescent="0.3">
      <c r="J237" s="40"/>
    </row>
    <row r="238" spans="10:10" x14ac:dyDescent="0.3">
      <c r="J238" s="40"/>
    </row>
    <row r="239" spans="10:10" x14ac:dyDescent="0.3">
      <c r="J239" s="40"/>
    </row>
    <row r="240" spans="10:10" x14ac:dyDescent="0.3">
      <c r="J240" s="40"/>
    </row>
    <row r="241" spans="10:10" x14ac:dyDescent="0.3">
      <c r="J241" s="40"/>
    </row>
    <row r="242" spans="10:10" x14ac:dyDescent="0.3">
      <c r="J242" s="40"/>
    </row>
    <row r="243" spans="10:10" x14ac:dyDescent="0.3">
      <c r="J243" s="40"/>
    </row>
    <row r="244" spans="10:10" x14ac:dyDescent="0.3">
      <c r="J244" s="40"/>
    </row>
    <row r="245" spans="10:10" x14ac:dyDescent="0.3">
      <c r="J245" s="40"/>
    </row>
    <row r="246" spans="10:10" x14ac:dyDescent="0.3">
      <c r="J246" s="40"/>
    </row>
    <row r="247" spans="10:10" x14ac:dyDescent="0.3">
      <c r="J247" s="40"/>
    </row>
    <row r="248" spans="10:10" x14ac:dyDescent="0.3">
      <c r="J248" s="40"/>
    </row>
    <row r="249" spans="10:10" x14ac:dyDescent="0.3">
      <c r="J249" s="40"/>
    </row>
    <row r="250" spans="10:10" x14ac:dyDescent="0.3">
      <c r="J250" s="40"/>
    </row>
    <row r="251" spans="10:10" x14ac:dyDescent="0.3">
      <c r="J251" s="40"/>
    </row>
    <row r="252" spans="10:10" x14ac:dyDescent="0.3">
      <c r="J252" s="40"/>
    </row>
    <row r="253" spans="10:10" x14ac:dyDescent="0.3">
      <c r="J253" s="40"/>
    </row>
    <row r="254" spans="10:10" x14ac:dyDescent="0.3">
      <c r="J254" s="40"/>
    </row>
    <row r="255" spans="10:10" x14ac:dyDescent="0.3">
      <c r="J255" s="40"/>
    </row>
    <row r="256" spans="10:10" x14ac:dyDescent="0.3">
      <c r="J256" s="40"/>
    </row>
    <row r="257" spans="10:10" x14ac:dyDescent="0.3">
      <c r="J257" s="40"/>
    </row>
    <row r="258" spans="10:10" x14ac:dyDescent="0.3">
      <c r="J258" s="40"/>
    </row>
    <row r="259" spans="10:10" x14ac:dyDescent="0.3">
      <c r="J259" s="40"/>
    </row>
    <row r="260" spans="10:10" x14ac:dyDescent="0.3">
      <c r="J260" s="40"/>
    </row>
    <row r="261" spans="10:10" x14ac:dyDescent="0.3">
      <c r="J261" s="40"/>
    </row>
    <row r="262" spans="10:10" x14ac:dyDescent="0.3">
      <c r="J262" s="40"/>
    </row>
    <row r="263" spans="10:10" x14ac:dyDescent="0.3">
      <c r="J263" s="40"/>
    </row>
    <row r="264" spans="10:10" x14ac:dyDescent="0.3">
      <c r="J264" s="40"/>
    </row>
    <row r="265" spans="10:10" x14ac:dyDescent="0.3">
      <c r="J265" s="40"/>
    </row>
    <row r="266" spans="10:10" x14ac:dyDescent="0.3">
      <c r="J266" s="40"/>
    </row>
    <row r="267" spans="10:10" x14ac:dyDescent="0.3">
      <c r="J267" s="40"/>
    </row>
    <row r="268" spans="10:10" x14ac:dyDescent="0.3">
      <c r="J268" s="40"/>
    </row>
    <row r="269" spans="10:10" x14ac:dyDescent="0.3">
      <c r="J269" s="40"/>
    </row>
    <row r="270" spans="10:10" x14ac:dyDescent="0.3">
      <c r="J270" s="40"/>
    </row>
    <row r="271" spans="10:10" x14ac:dyDescent="0.3">
      <c r="J271" s="40"/>
    </row>
    <row r="272" spans="10:10" x14ac:dyDescent="0.3">
      <c r="J272" s="40"/>
    </row>
    <row r="273" spans="10:10" x14ac:dyDescent="0.3">
      <c r="J273" s="40"/>
    </row>
    <row r="274" spans="10:10" x14ac:dyDescent="0.3">
      <c r="J274" s="40"/>
    </row>
    <row r="275" spans="10:10" x14ac:dyDescent="0.3">
      <c r="J275" s="40"/>
    </row>
    <row r="276" spans="10:10" x14ac:dyDescent="0.3">
      <c r="J276" s="40"/>
    </row>
    <row r="277" spans="10:10" x14ac:dyDescent="0.3">
      <c r="J277" s="40"/>
    </row>
    <row r="278" spans="10:10" x14ac:dyDescent="0.3">
      <c r="J278" s="40"/>
    </row>
    <row r="279" spans="10:10" x14ac:dyDescent="0.3">
      <c r="J279" s="40"/>
    </row>
    <row r="280" spans="10:10" x14ac:dyDescent="0.3">
      <c r="J280" s="40"/>
    </row>
    <row r="281" spans="10:10" x14ac:dyDescent="0.3">
      <c r="J281" s="40"/>
    </row>
    <row r="282" spans="10:10" x14ac:dyDescent="0.3">
      <c r="J282" s="40"/>
    </row>
    <row r="283" spans="10:10" x14ac:dyDescent="0.3">
      <c r="J283" s="40"/>
    </row>
    <row r="284" spans="10:10" x14ac:dyDescent="0.3">
      <c r="J284" s="40"/>
    </row>
    <row r="285" spans="10:10" x14ac:dyDescent="0.3">
      <c r="J285" s="40"/>
    </row>
    <row r="286" spans="10:10" x14ac:dyDescent="0.3">
      <c r="J286" s="40"/>
    </row>
    <row r="287" spans="10:10" x14ac:dyDescent="0.3">
      <c r="J287" s="40"/>
    </row>
    <row r="288" spans="10:10" x14ac:dyDescent="0.3">
      <c r="J288" s="40"/>
    </row>
    <row r="289" spans="10:10" x14ac:dyDescent="0.3">
      <c r="J289" s="40"/>
    </row>
    <row r="290" spans="10:10" x14ac:dyDescent="0.3">
      <c r="J290" s="40"/>
    </row>
    <row r="291" spans="10:10" x14ac:dyDescent="0.3">
      <c r="J291" s="40"/>
    </row>
    <row r="292" spans="10:10" x14ac:dyDescent="0.3">
      <c r="J292" s="40"/>
    </row>
    <row r="293" spans="10:10" x14ac:dyDescent="0.3">
      <c r="J293" s="40"/>
    </row>
    <row r="294" spans="10:10" x14ac:dyDescent="0.3">
      <c r="J294" s="40"/>
    </row>
    <row r="295" spans="10:10" x14ac:dyDescent="0.3">
      <c r="J295" s="40"/>
    </row>
    <row r="296" spans="10:10" x14ac:dyDescent="0.3">
      <c r="J296" s="40"/>
    </row>
    <row r="297" spans="10:10" x14ac:dyDescent="0.3">
      <c r="J297" s="40"/>
    </row>
    <row r="298" spans="10:10" x14ac:dyDescent="0.3">
      <c r="J298" s="40"/>
    </row>
    <row r="299" spans="10:10" x14ac:dyDescent="0.3">
      <c r="J299" s="40"/>
    </row>
    <row r="300" spans="10:10" x14ac:dyDescent="0.3">
      <c r="J300" s="40"/>
    </row>
    <row r="301" spans="10:10" x14ac:dyDescent="0.3">
      <c r="J301" s="40"/>
    </row>
    <row r="302" spans="10:10" x14ac:dyDescent="0.3">
      <c r="J302" s="40"/>
    </row>
    <row r="303" spans="10:10" x14ac:dyDescent="0.3">
      <c r="J303" s="40"/>
    </row>
    <row r="304" spans="10:10" x14ac:dyDescent="0.3">
      <c r="J304" s="40"/>
    </row>
    <row r="305" spans="10:10" x14ac:dyDescent="0.3">
      <c r="J305" s="40"/>
    </row>
    <row r="306" spans="10:10" x14ac:dyDescent="0.3">
      <c r="J306" s="40"/>
    </row>
    <row r="307" spans="10:10" x14ac:dyDescent="0.3">
      <c r="J307" s="40"/>
    </row>
    <row r="308" spans="10:10" x14ac:dyDescent="0.3">
      <c r="J308" s="40"/>
    </row>
    <row r="309" spans="10:10" x14ac:dyDescent="0.3">
      <c r="J309" s="40"/>
    </row>
    <row r="310" spans="10:10" x14ac:dyDescent="0.3">
      <c r="J310" s="40"/>
    </row>
    <row r="311" spans="10:10" x14ac:dyDescent="0.3">
      <c r="J311" s="40"/>
    </row>
    <row r="312" spans="10:10" x14ac:dyDescent="0.3">
      <c r="J312" s="40"/>
    </row>
    <row r="313" spans="10:10" x14ac:dyDescent="0.3">
      <c r="J313" s="40"/>
    </row>
    <row r="314" spans="10:10" x14ac:dyDescent="0.3">
      <c r="J314" s="40"/>
    </row>
    <row r="315" spans="10:10" x14ac:dyDescent="0.3">
      <c r="J315" s="40"/>
    </row>
    <row r="316" spans="10:10" x14ac:dyDescent="0.3">
      <c r="J316" s="40"/>
    </row>
    <row r="317" spans="10:10" x14ac:dyDescent="0.3">
      <c r="J317" s="40"/>
    </row>
    <row r="318" spans="10:10" x14ac:dyDescent="0.3">
      <c r="J318" s="40"/>
    </row>
    <row r="319" spans="10:10" x14ac:dyDescent="0.3">
      <c r="J319" s="40"/>
    </row>
    <row r="320" spans="10:10" x14ac:dyDescent="0.3">
      <c r="J320" s="40"/>
    </row>
    <row r="321" spans="10:10" x14ac:dyDescent="0.3">
      <c r="J321" s="40"/>
    </row>
    <row r="322" spans="10:10" x14ac:dyDescent="0.3">
      <c r="J322" s="40"/>
    </row>
    <row r="323" spans="10:10" x14ac:dyDescent="0.3">
      <c r="J323" s="40"/>
    </row>
    <row r="324" spans="10:10" x14ac:dyDescent="0.3">
      <c r="J324" s="40"/>
    </row>
    <row r="325" spans="10:10" x14ac:dyDescent="0.3">
      <c r="J325" s="40"/>
    </row>
    <row r="326" spans="10:10" x14ac:dyDescent="0.3">
      <c r="J326" s="40"/>
    </row>
    <row r="327" spans="10:10" x14ac:dyDescent="0.3">
      <c r="J327" s="40"/>
    </row>
    <row r="328" spans="10:10" x14ac:dyDescent="0.3">
      <c r="J328" s="40"/>
    </row>
    <row r="329" spans="10:10" x14ac:dyDescent="0.3">
      <c r="J329" s="40"/>
    </row>
    <row r="330" spans="10:10" x14ac:dyDescent="0.3">
      <c r="J330" s="40"/>
    </row>
    <row r="331" spans="10:10" x14ac:dyDescent="0.3">
      <c r="J331" s="40"/>
    </row>
    <row r="332" spans="10:10" x14ac:dyDescent="0.3">
      <c r="J332" s="40"/>
    </row>
    <row r="333" spans="10:10" x14ac:dyDescent="0.3">
      <c r="J333" s="40"/>
    </row>
    <row r="334" spans="10:10" x14ac:dyDescent="0.3">
      <c r="J334" s="40"/>
    </row>
    <row r="335" spans="10:10" x14ac:dyDescent="0.3">
      <c r="J335" s="40"/>
    </row>
    <row r="336" spans="10:10" x14ac:dyDescent="0.3">
      <c r="J336" s="40"/>
    </row>
    <row r="337" spans="10:10" x14ac:dyDescent="0.3">
      <c r="J337" s="40"/>
    </row>
    <row r="338" spans="10:10" x14ac:dyDescent="0.3">
      <c r="J338" s="40"/>
    </row>
    <row r="339" spans="10:10" x14ac:dyDescent="0.3">
      <c r="J339" s="40"/>
    </row>
    <row r="340" spans="10:10" x14ac:dyDescent="0.3">
      <c r="J340" s="40"/>
    </row>
    <row r="341" spans="10:10" x14ac:dyDescent="0.3">
      <c r="J341" s="40"/>
    </row>
    <row r="342" spans="10:10" x14ac:dyDescent="0.3">
      <c r="J342" s="40"/>
    </row>
    <row r="343" spans="10:10" x14ac:dyDescent="0.3">
      <c r="J343" s="40"/>
    </row>
    <row r="344" spans="10:10" x14ac:dyDescent="0.3">
      <c r="J344" s="40"/>
    </row>
    <row r="345" spans="10:10" x14ac:dyDescent="0.3">
      <c r="J345" s="40"/>
    </row>
    <row r="346" spans="10:10" x14ac:dyDescent="0.3">
      <c r="J346" s="40"/>
    </row>
  </sheetData>
  <sortState ref="B2:E175">
    <sortCondition ref="D2:D175"/>
  </sortState>
  <mergeCells count="1">
    <mergeCell ref="B176:D176"/>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9" tint="0.79998168889431442"/>
  </sheetPr>
  <dimension ref="A1:L348"/>
  <sheetViews>
    <sheetView showGridLines="0" showRowColHeaders="0" workbookViewId="0">
      <selection sqref="A1:G1"/>
    </sheetView>
  </sheetViews>
  <sheetFormatPr baseColWidth="10" defaultColWidth="0" defaultRowHeight="14.4" zeroHeight="1" x14ac:dyDescent="0.3"/>
  <cols>
    <col min="1" max="1" width="7.109375" style="26" bestFit="1" customWidth="1"/>
    <col min="2" max="2" width="23.5546875" style="139" bestFit="1" customWidth="1"/>
    <col min="3" max="3" width="18.6640625" style="11" customWidth="1"/>
    <col min="4" max="6" width="18.44140625" style="11" customWidth="1"/>
    <col min="7" max="7" width="18.44140625" style="48" customWidth="1"/>
    <col min="8" max="8" width="18.44140625" style="48" hidden="1" customWidth="1"/>
    <col min="9" max="9" width="14.88671875" style="74" hidden="1" customWidth="1"/>
    <col min="10" max="12" width="0" style="106" hidden="1" customWidth="1"/>
    <col min="13" max="16384" width="11.5546875" style="106" hidden="1"/>
  </cols>
  <sheetData>
    <row r="1" spans="1:12" ht="15" customHeight="1" x14ac:dyDescent="0.3">
      <c r="A1" s="226" t="s">
        <v>978</v>
      </c>
      <c r="B1" s="226"/>
      <c r="C1" s="226"/>
      <c r="D1" s="226"/>
      <c r="E1" s="226"/>
      <c r="F1" s="226"/>
      <c r="G1" s="226"/>
      <c r="H1" s="202"/>
    </row>
    <row r="2" spans="1:12" ht="28.2" customHeight="1" x14ac:dyDescent="0.3">
      <c r="A2" s="140" t="s">
        <v>346</v>
      </c>
      <c r="B2" s="140" t="s">
        <v>347</v>
      </c>
      <c r="C2" s="141" t="s">
        <v>605</v>
      </c>
      <c r="D2" s="141" t="s">
        <v>606</v>
      </c>
      <c r="E2" s="141" t="s">
        <v>607</v>
      </c>
      <c r="F2" s="141" t="s">
        <v>377</v>
      </c>
      <c r="G2" s="142" t="s">
        <v>389</v>
      </c>
      <c r="H2" s="142"/>
      <c r="I2" s="2"/>
      <c r="J2"/>
      <c r="K2"/>
      <c r="L2"/>
    </row>
    <row r="3" spans="1:12" ht="14.4" customHeight="1" x14ac:dyDescent="0.3">
      <c r="A3" s="2">
        <v>1101</v>
      </c>
      <c r="B3" s="2" t="s">
        <v>59</v>
      </c>
      <c r="C3" s="150">
        <v>0</v>
      </c>
      <c r="D3" s="193">
        <v>0</v>
      </c>
      <c r="E3" s="153">
        <v>0</v>
      </c>
      <c r="F3" s="37" t="str">
        <f t="shared" ref="F3:F66" si="0">IF(E3=0,"NO","SI")</f>
        <v>NO</v>
      </c>
      <c r="G3" s="37">
        <f t="shared" ref="G3:G66" si="1">IF(E3&gt;0,0,1)</f>
        <v>1</v>
      </c>
      <c r="H3" s="37"/>
      <c r="I3" s="152"/>
      <c r="J3"/>
      <c r="K3"/>
      <c r="L3"/>
    </row>
    <row r="4" spans="1:12" x14ac:dyDescent="0.3">
      <c r="A4" s="2">
        <v>1107</v>
      </c>
      <c r="B4" s="2" t="s">
        <v>68</v>
      </c>
      <c r="C4" s="193">
        <v>0</v>
      </c>
      <c r="D4" s="193">
        <v>0</v>
      </c>
      <c r="E4" s="153">
        <v>0</v>
      </c>
      <c r="F4" s="37" t="str">
        <f t="shared" si="0"/>
        <v>NO</v>
      </c>
      <c r="G4" s="37">
        <f t="shared" si="1"/>
        <v>1</v>
      </c>
      <c r="H4" s="37"/>
      <c r="I4" s="152"/>
      <c r="J4"/>
      <c r="K4"/>
      <c r="L4"/>
    </row>
    <row r="5" spans="1:12" x14ac:dyDescent="0.3">
      <c r="A5" s="2">
        <v>1401</v>
      </c>
      <c r="B5" s="2" t="s">
        <v>217</v>
      </c>
      <c r="C5" s="193">
        <v>0</v>
      </c>
      <c r="D5" s="193">
        <v>0</v>
      </c>
      <c r="E5" s="153">
        <v>0</v>
      </c>
      <c r="F5" s="37" t="str">
        <f t="shared" si="0"/>
        <v>NO</v>
      </c>
      <c r="G5" s="37">
        <f t="shared" si="1"/>
        <v>1</v>
      </c>
      <c r="H5" s="37"/>
      <c r="I5" s="152"/>
      <c r="J5"/>
      <c r="K5"/>
      <c r="L5"/>
    </row>
    <row r="6" spans="1:12" x14ac:dyDescent="0.3">
      <c r="A6" s="2">
        <v>1402</v>
      </c>
      <c r="B6" s="2" t="s">
        <v>258</v>
      </c>
      <c r="C6" s="193">
        <v>0</v>
      </c>
      <c r="D6" s="193">
        <v>0</v>
      </c>
      <c r="E6" s="153">
        <v>0</v>
      </c>
      <c r="F6" s="37" t="str">
        <f t="shared" si="0"/>
        <v>NO</v>
      </c>
      <c r="G6" s="37">
        <f t="shared" si="1"/>
        <v>1</v>
      </c>
      <c r="H6" s="37"/>
      <c r="I6" s="152"/>
      <c r="J6"/>
      <c r="K6"/>
      <c r="L6"/>
    </row>
    <row r="7" spans="1:12" x14ac:dyDescent="0.3">
      <c r="A7" s="2">
        <v>1403</v>
      </c>
      <c r="B7" s="2" t="s">
        <v>331</v>
      </c>
      <c r="C7" s="193">
        <v>0</v>
      </c>
      <c r="D7" s="193">
        <v>0</v>
      </c>
      <c r="E7" s="153">
        <v>0</v>
      </c>
      <c r="F7" s="37" t="str">
        <f t="shared" si="0"/>
        <v>NO</v>
      </c>
      <c r="G7" s="37">
        <f t="shared" si="1"/>
        <v>1</v>
      </c>
      <c r="H7" s="37"/>
      <c r="I7" s="152"/>
      <c r="J7"/>
      <c r="K7"/>
      <c r="L7"/>
    </row>
    <row r="8" spans="1:12" x14ac:dyDescent="0.3">
      <c r="A8" s="2">
        <v>1404</v>
      </c>
      <c r="B8" s="2" t="s">
        <v>259</v>
      </c>
      <c r="C8" s="193">
        <v>0</v>
      </c>
      <c r="D8" s="193">
        <v>0</v>
      </c>
      <c r="E8" s="153">
        <v>0</v>
      </c>
      <c r="F8" s="37" t="str">
        <f t="shared" si="0"/>
        <v>NO</v>
      </c>
      <c r="G8" s="37">
        <f t="shared" si="1"/>
        <v>1</v>
      </c>
      <c r="H8" s="37"/>
      <c r="I8" s="152"/>
      <c r="J8"/>
      <c r="K8"/>
      <c r="L8"/>
    </row>
    <row r="9" spans="1:12" x14ac:dyDescent="0.3">
      <c r="A9" s="2">
        <v>1405</v>
      </c>
      <c r="B9" s="2" t="s">
        <v>206</v>
      </c>
      <c r="C9" s="193">
        <v>0</v>
      </c>
      <c r="D9" s="193">
        <v>0</v>
      </c>
      <c r="E9" s="153">
        <v>0</v>
      </c>
      <c r="F9" s="37" t="str">
        <f t="shared" si="0"/>
        <v>NO</v>
      </c>
      <c r="G9" s="37">
        <f t="shared" si="1"/>
        <v>1</v>
      </c>
      <c r="H9" s="37"/>
      <c r="I9" s="152"/>
      <c r="J9"/>
      <c r="K9"/>
      <c r="L9"/>
    </row>
    <row r="10" spans="1:12" x14ac:dyDescent="0.3">
      <c r="A10" s="2">
        <v>2101</v>
      </c>
      <c r="B10" s="2" t="s">
        <v>28</v>
      </c>
      <c r="C10" s="193">
        <v>0</v>
      </c>
      <c r="D10" s="193">
        <v>0</v>
      </c>
      <c r="E10" s="153">
        <v>0</v>
      </c>
      <c r="F10" s="37" t="str">
        <f t="shared" si="0"/>
        <v>NO</v>
      </c>
      <c r="G10" s="37">
        <f t="shared" si="1"/>
        <v>1</v>
      </c>
      <c r="H10" s="37"/>
      <c r="I10" s="152"/>
      <c r="J10"/>
      <c r="K10"/>
      <c r="L10"/>
    </row>
    <row r="11" spans="1:12" x14ac:dyDescent="0.3">
      <c r="A11" s="2">
        <v>2102</v>
      </c>
      <c r="B11" s="2" t="s">
        <v>141</v>
      </c>
      <c r="C11" s="193">
        <v>0</v>
      </c>
      <c r="D11" s="193">
        <v>0</v>
      </c>
      <c r="E11" s="153">
        <v>0</v>
      </c>
      <c r="F11" s="37" t="str">
        <f t="shared" si="0"/>
        <v>NO</v>
      </c>
      <c r="G11" s="37">
        <f t="shared" si="1"/>
        <v>1</v>
      </c>
      <c r="H11" s="37"/>
      <c r="I11" s="152"/>
      <c r="J11"/>
      <c r="K11"/>
      <c r="L11"/>
    </row>
    <row r="12" spans="1:12" x14ac:dyDescent="0.3">
      <c r="A12" s="2">
        <v>2103</v>
      </c>
      <c r="B12" s="2" t="s">
        <v>203</v>
      </c>
      <c r="C12" s="193">
        <v>3150586</v>
      </c>
      <c r="D12" s="193">
        <v>0</v>
      </c>
      <c r="E12" s="153">
        <v>3150586</v>
      </c>
      <c r="F12" s="37" t="str">
        <f t="shared" si="0"/>
        <v>SI</v>
      </c>
      <c r="G12" s="37">
        <f t="shared" si="1"/>
        <v>0</v>
      </c>
      <c r="H12" s="37"/>
      <c r="I12" s="152"/>
      <c r="J12"/>
      <c r="K12"/>
      <c r="L12"/>
    </row>
    <row r="13" spans="1:12" x14ac:dyDescent="0.3">
      <c r="A13" s="2">
        <v>2104</v>
      </c>
      <c r="B13" s="2" t="s">
        <v>127</v>
      </c>
      <c r="C13" s="193">
        <v>0</v>
      </c>
      <c r="D13" s="193">
        <v>0</v>
      </c>
      <c r="E13" s="153">
        <v>0</v>
      </c>
      <c r="F13" s="37" t="str">
        <f t="shared" si="0"/>
        <v>NO</v>
      </c>
      <c r="G13" s="37">
        <f t="shared" si="1"/>
        <v>1</v>
      </c>
      <c r="H13" s="37"/>
      <c r="I13" s="152"/>
      <c r="J13"/>
      <c r="K13"/>
      <c r="L13"/>
    </row>
    <row r="14" spans="1:12" x14ac:dyDescent="0.3">
      <c r="A14" s="2">
        <v>2201</v>
      </c>
      <c r="B14" s="2" t="s">
        <v>72</v>
      </c>
      <c r="C14" s="193">
        <v>0</v>
      </c>
      <c r="D14" s="193">
        <v>0</v>
      </c>
      <c r="E14" s="153">
        <v>0</v>
      </c>
      <c r="F14" s="37" t="str">
        <f t="shared" si="0"/>
        <v>NO</v>
      </c>
      <c r="G14" s="37">
        <f t="shared" si="1"/>
        <v>1</v>
      </c>
      <c r="H14" s="37"/>
      <c r="I14" s="152"/>
      <c r="J14"/>
      <c r="K14"/>
      <c r="L14"/>
    </row>
    <row r="15" spans="1:12" x14ac:dyDescent="0.3">
      <c r="A15" s="2">
        <v>2202</v>
      </c>
      <c r="B15" s="2" t="s">
        <v>323</v>
      </c>
      <c r="C15" s="193">
        <v>0</v>
      </c>
      <c r="D15" s="193">
        <v>0</v>
      </c>
      <c r="E15" s="153">
        <v>0</v>
      </c>
      <c r="F15" s="37" t="str">
        <f t="shared" si="0"/>
        <v>NO</v>
      </c>
      <c r="G15" s="37">
        <f t="shared" si="1"/>
        <v>1</v>
      </c>
      <c r="H15" s="37"/>
      <c r="I15" s="152"/>
      <c r="J15"/>
      <c r="K15"/>
      <c r="L15"/>
    </row>
    <row r="16" spans="1:12" x14ac:dyDescent="0.3">
      <c r="A16" s="2">
        <v>2203</v>
      </c>
      <c r="B16" s="2" t="s">
        <v>199</v>
      </c>
      <c r="C16" s="193">
        <v>0</v>
      </c>
      <c r="D16" s="193">
        <v>0</v>
      </c>
      <c r="E16" s="153">
        <v>0</v>
      </c>
      <c r="F16" s="37" t="str">
        <f t="shared" si="0"/>
        <v>NO</v>
      </c>
      <c r="G16" s="37">
        <f t="shared" si="1"/>
        <v>1</v>
      </c>
      <c r="H16" s="37"/>
      <c r="I16" s="152"/>
      <c r="J16"/>
      <c r="K16"/>
      <c r="L16"/>
    </row>
    <row r="17" spans="1:12" x14ac:dyDescent="0.3">
      <c r="A17" s="2">
        <v>2301</v>
      </c>
      <c r="B17" s="2" t="s">
        <v>123</v>
      </c>
      <c r="C17" s="193">
        <v>0</v>
      </c>
      <c r="D17" s="193">
        <v>0</v>
      </c>
      <c r="E17" s="153">
        <v>0</v>
      </c>
      <c r="F17" s="37" t="str">
        <f t="shared" si="0"/>
        <v>NO</v>
      </c>
      <c r="G17" s="37">
        <f t="shared" si="1"/>
        <v>1</v>
      </c>
      <c r="H17" s="37"/>
      <c r="I17" s="152"/>
      <c r="J17"/>
      <c r="K17"/>
      <c r="L17"/>
    </row>
    <row r="18" spans="1:12" x14ac:dyDescent="0.3">
      <c r="A18" s="2">
        <v>2302</v>
      </c>
      <c r="B18" s="2" t="s">
        <v>143</v>
      </c>
      <c r="C18" s="193">
        <v>0</v>
      </c>
      <c r="D18" s="193">
        <v>0</v>
      </c>
      <c r="E18" s="153">
        <v>0</v>
      </c>
      <c r="F18" s="37" t="str">
        <f t="shared" si="0"/>
        <v>NO</v>
      </c>
      <c r="G18" s="37">
        <f t="shared" si="1"/>
        <v>1</v>
      </c>
      <c r="H18" s="37"/>
      <c r="I18" s="152"/>
      <c r="J18"/>
      <c r="K18"/>
      <c r="L18"/>
    </row>
    <row r="19" spans="1:12" x14ac:dyDescent="0.3">
      <c r="A19" s="2">
        <v>3101</v>
      </c>
      <c r="B19" s="2" t="s">
        <v>52</v>
      </c>
      <c r="C19" s="193">
        <v>0</v>
      </c>
      <c r="D19" s="193">
        <v>0</v>
      </c>
      <c r="E19" s="153">
        <v>0</v>
      </c>
      <c r="F19" s="37" t="str">
        <f t="shared" si="0"/>
        <v>NO</v>
      </c>
      <c r="G19" s="37">
        <f t="shared" si="1"/>
        <v>1</v>
      </c>
      <c r="H19" s="37"/>
      <c r="I19" s="152"/>
      <c r="J19"/>
      <c r="K19"/>
      <c r="L19"/>
    </row>
    <row r="20" spans="1:12" x14ac:dyDescent="0.3">
      <c r="A20" s="2">
        <v>3102</v>
      </c>
      <c r="B20" s="2" t="s">
        <v>85</v>
      </c>
      <c r="C20" s="193">
        <v>0</v>
      </c>
      <c r="D20" s="193">
        <v>0</v>
      </c>
      <c r="E20" s="153">
        <v>0</v>
      </c>
      <c r="F20" s="37" t="str">
        <f t="shared" si="0"/>
        <v>NO</v>
      </c>
      <c r="G20" s="37">
        <f t="shared" si="1"/>
        <v>1</v>
      </c>
      <c r="H20" s="37"/>
      <c r="I20" s="152"/>
      <c r="J20"/>
      <c r="K20"/>
      <c r="L20"/>
    </row>
    <row r="21" spans="1:12" x14ac:dyDescent="0.3">
      <c r="A21" s="2">
        <v>3103</v>
      </c>
      <c r="B21" s="2" t="s">
        <v>165</v>
      </c>
      <c r="C21" s="193">
        <v>0</v>
      </c>
      <c r="D21" s="193">
        <v>0</v>
      </c>
      <c r="E21" s="153">
        <v>0</v>
      </c>
      <c r="F21" s="37" t="str">
        <f t="shared" si="0"/>
        <v>NO</v>
      </c>
      <c r="G21" s="37">
        <f t="shared" si="1"/>
        <v>1</v>
      </c>
      <c r="H21" s="37"/>
      <c r="I21" s="152"/>
      <c r="J21"/>
      <c r="K21"/>
      <c r="L21"/>
    </row>
    <row r="22" spans="1:12" x14ac:dyDescent="0.3">
      <c r="A22" s="2">
        <v>3201</v>
      </c>
      <c r="B22" s="2" t="s">
        <v>131</v>
      </c>
      <c r="C22" s="193">
        <v>0</v>
      </c>
      <c r="D22" s="193">
        <v>0</v>
      </c>
      <c r="E22" s="153">
        <v>0</v>
      </c>
      <c r="F22" s="37" t="str">
        <f t="shared" si="0"/>
        <v>NO</v>
      </c>
      <c r="G22" s="37">
        <f t="shared" si="1"/>
        <v>1</v>
      </c>
      <c r="H22" s="37"/>
      <c r="I22" s="152"/>
      <c r="J22"/>
      <c r="K22"/>
      <c r="L22"/>
    </row>
    <row r="23" spans="1:12" x14ac:dyDescent="0.3">
      <c r="A23" s="2">
        <v>3202</v>
      </c>
      <c r="B23" s="2" t="s">
        <v>178</v>
      </c>
      <c r="C23" s="193">
        <v>0</v>
      </c>
      <c r="D23" s="193">
        <v>0</v>
      </c>
      <c r="E23" s="153">
        <v>0</v>
      </c>
      <c r="F23" s="37" t="str">
        <f t="shared" si="0"/>
        <v>NO</v>
      </c>
      <c r="G23" s="37">
        <f t="shared" si="1"/>
        <v>1</v>
      </c>
      <c r="H23" s="37"/>
      <c r="I23" s="152"/>
      <c r="J23"/>
      <c r="K23"/>
      <c r="L23"/>
    </row>
    <row r="24" spans="1:12" x14ac:dyDescent="0.3">
      <c r="A24" s="2">
        <v>3301</v>
      </c>
      <c r="B24" s="2" t="s">
        <v>140</v>
      </c>
      <c r="C24" s="193">
        <v>0</v>
      </c>
      <c r="D24" s="193">
        <v>0</v>
      </c>
      <c r="E24" s="153">
        <v>0</v>
      </c>
      <c r="F24" s="37" t="str">
        <f t="shared" si="0"/>
        <v>NO</v>
      </c>
      <c r="G24" s="37">
        <f t="shared" si="1"/>
        <v>1</v>
      </c>
      <c r="H24" s="37"/>
      <c r="I24" s="152"/>
      <c r="J24"/>
      <c r="K24"/>
      <c r="L24"/>
    </row>
    <row r="25" spans="1:12" x14ac:dyDescent="0.3">
      <c r="A25" s="2">
        <v>3302</v>
      </c>
      <c r="B25" s="2" t="s">
        <v>326</v>
      </c>
      <c r="C25" s="193">
        <v>0</v>
      </c>
      <c r="D25" s="193">
        <v>0</v>
      </c>
      <c r="E25" s="153">
        <v>0</v>
      </c>
      <c r="F25" s="37" t="str">
        <f t="shared" si="0"/>
        <v>NO</v>
      </c>
      <c r="G25" s="37">
        <f t="shared" si="1"/>
        <v>1</v>
      </c>
      <c r="H25" s="37"/>
      <c r="I25" s="152"/>
      <c r="J25"/>
      <c r="K25"/>
      <c r="L25"/>
    </row>
    <row r="26" spans="1:12" x14ac:dyDescent="0.3">
      <c r="A26" s="2">
        <v>3303</v>
      </c>
      <c r="B26" s="2" t="s">
        <v>156</v>
      </c>
      <c r="C26" s="193">
        <v>0</v>
      </c>
      <c r="D26" s="193">
        <v>0</v>
      </c>
      <c r="E26" s="153">
        <v>0</v>
      </c>
      <c r="F26" s="37" t="str">
        <f t="shared" si="0"/>
        <v>NO</v>
      </c>
      <c r="G26" s="37">
        <f t="shared" si="1"/>
        <v>1</v>
      </c>
      <c r="H26" s="37"/>
      <c r="I26" s="152"/>
      <c r="J26"/>
      <c r="K26"/>
      <c r="L26"/>
    </row>
    <row r="27" spans="1:12" x14ac:dyDescent="0.3">
      <c r="A27" s="2">
        <v>3304</v>
      </c>
      <c r="B27" s="2" t="s">
        <v>214</v>
      </c>
      <c r="C27" s="193">
        <v>0</v>
      </c>
      <c r="D27" s="193">
        <v>0</v>
      </c>
      <c r="E27" s="153">
        <v>0</v>
      </c>
      <c r="F27" s="37" t="str">
        <f t="shared" si="0"/>
        <v>NO</v>
      </c>
      <c r="G27" s="37">
        <f t="shared" si="1"/>
        <v>1</v>
      </c>
      <c r="H27" s="37"/>
      <c r="I27" s="152"/>
      <c r="J27"/>
      <c r="K27"/>
      <c r="L27"/>
    </row>
    <row r="28" spans="1:12" x14ac:dyDescent="0.3">
      <c r="A28" s="2">
        <v>4101</v>
      </c>
      <c r="B28" s="2" t="s">
        <v>82</v>
      </c>
      <c r="C28" s="193">
        <v>0</v>
      </c>
      <c r="D28" s="193">
        <v>13183770959</v>
      </c>
      <c r="E28" s="153">
        <v>13183770959</v>
      </c>
      <c r="F28" s="37" t="str">
        <f t="shared" si="0"/>
        <v>SI</v>
      </c>
      <c r="G28" s="37">
        <f t="shared" si="1"/>
        <v>0</v>
      </c>
      <c r="H28" s="37"/>
      <c r="I28" s="152"/>
      <c r="J28"/>
      <c r="K28"/>
      <c r="L28"/>
    </row>
    <row r="29" spans="1:12" x14ac:dyDescent="0.3">
      <c r="A29" s="2">
        <v>4102</v>
      </c>
      <c r="B29" s="2" t="s">
        <v>75</v>
      </c>
      <c r="C29" s="193">
        <v>0</v>
      </c>
      <c r="D29" s="193">
        <v>0</v>
      </c>
      <c r="E29" s="153">
        <v>0</v>
      </c>
      <c r="F29" s="37" t="str">
        <f t="shared" si="0"/>
        <v>NO</v>
      </c>
      <c r="G29" s="37">
        <f t="shared" si="1"/>
        <v>1</v>
      </c>
      <c r="H29" s="37"/>
      <c r="I29" s="152"/>
      <c r="J29"/>
      <c r="K29"/>
      <c r="L29"/>
    </row>
    <row r="30" spans="1:12" x14ac:dyDescent="0.3">
      <c r="A30" s="2">
        <v>4103</v>
      </c>
      <c r="B30" s="2" t="s">
        <v>87</v>
      </c>
      <c r="C30" s="193">
        <v>0</v>
      </c>
      <c r="D30" s="193">
        <v>0</v>
      </c>
      <c r="E30" s="153">
        <v>0</v>
      </c>
      <c r="F30" s="37" t="str">
        <f t="shared" si="0"/>
        <v>NO</v>
      </c>
      <c r="G30" s="37">
        <f t="shared" si="1"/>
        <v>1</v>
      </c>
      <c r="H30" s="37"/>
      <c r="I30" s="152"/>
      <c r="J30"/>
      <c r="K30"/>
      <c r="L30"/>
    </row>
    <row r="31" spans="1:12" x14ac:dyDescent="0.3">
      <c r="A31" s="2">
        <v>4104</v>
      </c>
      <c r="B31" s="2" t="s">
        <v>324</v>
      </c>
      <c r="C31" s="193">
        <v>0</v>
      </c>
      <c r="D31" s="193">
        <v>0</v>
      </c>
      <c r="E31" s="153">
        <v>0</v>
      </c>
      <c r="F31" s="37" t="str">
        <f t="shared" si="0"/>
        <v>NO</v>
      </c>
      <c r="G31" s="37">
        <f t="shared" si="1"/>
        <v>1</v>
      </c>
      <c r="H31" s="37"/>
      <c r="I31" s="152"/>
      <c r="J31"/>
      <c r="K31"/>
      <c r="L31"/>
    </row>
    <row r="32" spans="1:12" x14ac:dyDescent="0.3">
      <c r="A32" s="2">
        <v>4105</v>
      </c>
      <c r="B32" s="2" t="s">
        <v>205</v>
      </c>
      <c r="C32" s="193">
        <v>0</v>
      </c>
      <c r="D32" s="193">
        <v>0</v>
      </c>
      <c r="E32" s="153">
        <v>0</v>
      </c>
      <c r="F32" s="37" t="str">
        <f t="shared" si="0"/>
        <v>NO</v>
      </c>
      <c r="G32" s="37">
        <f t="shared" si="1"/>
        <v>1</v>
      </c>
      <c r="H32" s="37"/>
      <c r="I32" s="152"/>
      <c r="J32"/>
      <c r="K32"/>
      <c r="L32"/>
    </row>
    <row r="33" spans="1:12" x14ac:dyDescent="0.3">
      <c r="A33" s="2">
        <v>4106</v>
      </c>
      <c r="B33" s="2" t="s">
        <v>227</v>
      </c>
      <c r="C33" s="193">
        <v>0</v>
      </c>
      <c r="D33" s="193">
        <v>0</v>
      </c>
      <c r="E33" s="153">
        <v>0</v>
      </c>
      <c r="F33" s="37" t="str">
        <f t="shared" si="0"/>
        <v>NO</v>
      </c>
      <c r="G33" s="37">
        <f t="shared" si="1"/>
        <v>1</v>
      </c>
      <c r="H33" s="37"/>
      <c r="I33" s="152"/>
      <c r="J33"/>
      <c r="K33"/>
      <c r="L33"/>
    </row>
    <row r="34" spans="1:12" x14ac:dyDescent="0.3">
      <c r="A34" s="2">
        <v>4201</v>
      </c>
      <c r="B34" s="2" t="s">
        <v>117</v>
      </c>
      <c r="C34" s="193">
        <v>20844624</v>
      </c>
      <c r="D34" s="193">
        <v>0</v>
      </c>
      <c r="E34" s="153">
        <v>20844624</v>
      </c>
      <c r="F34" s="37" t="str">
        <f t="shared" si="0"/>
        <v>SI</v>
      </c>
      <c r="G34" s="37">
        <f t="shared" si="1"/>
        <v>0</v>
      </c>
      <c r="H34" s="37"/>
      <c r="I34" s="152"/>
      <c r="J34"/>
      <c r="K34"/>
      <c r="L34"/>
    </row>
    <row r="35" spans="1:12" x14ac:dyDescent="0.3">
      <c r="A35" s="2">
        <v>4202</v>
      </c>
      <c r="B35" s="2" t="s">
        <v>245</v>
      </c>
      <c r="C35" s="193">
        <v>0</v>
      </c>
      <c r="D35" s="193">
        <v>0</v>
      </c>
      <c r="E35" s="153">
        <v>0</v>
      </c>
      <c r="F35" s="37" t="str">
        <f t="shared" si="0"/>
        <v>NO</v>
      </c>
      <c r="G35" s="37">
        <f t="shared" si="1"/>
        <v>1</v>
      </c>
      <c r="H35" s="37"/>
      <c r="I35" s="152"/>
      <c r="J35"/>
      <c r="K35"/>
      <c r="L35"/>
    </row>
    <row r="36" spans="1:12" x14ac:dyDescent="0.3">
      <c r="A36" s="2">
        <v>4203</v>
      </c>
      <c r="B36" s="2" t="s">
        <v>168</v>
      </c>
      <c r="C36" s="193">
        <v>0</v>
      </c>
      <c r="D36" s="193">
        <v>0</v>
      </c>
      <c r="E36" s="153">
        <v>0</v>
      </c>
      <c r="F36" s="37" t="str">
        <f t="shared" si="0"/>
        <v>NO</v>
      </c>
      <c r="G36" s="37">
        <f t="shared" si="1"/>
        <v>1</v>
      </c>
      <c r="H36" s="37"/>
      <c r="I36" s="152"/>
      <c r="J36"/>
      <c r="K36"/>
      <c r="L36"/>
    </row>
    <row r="37" spans="1:12" x14ac:dyDescent="0.3">
      <c r="A37" s="2">
        <v>4204</v>
      </c>
      <c r="B37" s="2" t="s">
        <v>305</v>
      </c>
      <c r="C37" s="193">
        <v>15850606</v>
      </c>
      <c r="D37" s="193">
        <v>0</v>
      </c>
      <c r="E37" s="153">
        <v>15850606</v>
      </c>
      <c r="F37" s="37" t="str">
        <f t="shared" si="0"/>
        <v>SI</v>
      </c>
      <c r="G37" s="37">
        <f t="shared" si="1"/>
        <v>0</v>
      </c>
      <c r="H37" s="37"/>
      <c r="I37" s="152"/>
      <c r="J37"/>
      <c r="K37"/>
      <c r="L37"/>
    </row>
    <row r="38" spans="1:12" x14ac:dyDescent="0.3">
      <c r="A38" s="2">
        <v>4301</v>
      </c>
      <c r="B38" s="2" t="s">
        <v>122</v>
      </c>
      <c r="C38" s="193">
        <v>0</v>
      </c>
      <c r="D38" s="193">
        <v>0</v>
      </c>
      <c r="E38" s="153">
        <v>0</v>
      </c>
      <c r="F38" s="37" t="str">
        <f t="shared" si="0"/>
        <v>NO</v>
      </c>
      <c r="G38" s="37">
        <f t="shared" si="1"/>
        <v>1</v>
      </c>
      <c r="H38" s="37"/>
      <c r="I38" s="152"/>
      <c r="J38"/>
      <c r="K38"/>
      <c r="L38"/>
    </row>
    <row r="39" spans="1:12" x14ac:dyDescent="0.3">
      <c r="A39" s="2">
        <v>4302</v>
      </c>
      <c r="B39" s="2" t="s">
        <v>311</v>
      </c>
      <c r="C39" s="193">
        <v>0</v>
      </c>
      <c r="D39" s="193">
        <v>0</v>
      </c>
      <c r="E39" s="153">
        <v>0</v>
      </c>
      <c r="F39" s="37" t="str">
        <f t="shared" si="0"/>
        <v>NO</v>
      </c>
      <c r="G39" s="37">
        <f t="shared" si="1"/>
        <v>1</v>
      </c>
      <c r="H39" s="37"/>
      <c r="I39" s="152"/>
      <c r="J39"/>
      <c r="K39"/>
      <c r="L39"/>
    </row>
    <row r="40" spans="1:12" x14ac:dyDescent="0.3">
      <c r="A40" s="2">
        <v>4303</v>
      </c>
      <c r="B40" s="2" t="s">
        <v>250</v>
      </c>
      <c r="C40" s="193">
        <v>0</v>
      </c>
      <c r="D40" s="193">
        <v>0</v>
      </c>
      <c r="E40" s="153">
        <v>0</v>
      </c>
      <c r="F40" s="37" t="str">
        <f t="shared" si="0"/>
        <v>NO</v>
      </c>
      <c r="G40" s="37">
        <f t="shared" si="1"/>
        <v>1</v>
      </c>
      <c r="H40" s="37"/>
      <c r="I40" s="152"/>
      <c r="J40"/>
      <c r="K40"/>
      <c r="L40"/>
    </row>
    <row r="41" spans="1:12" x14ac:dyDescent="0.3">
      <c r="A41" s="2">
        <v>4304</v>
      </c>
      <c r="B41" s="2" t="s">
        <v>296</v>
      </c>
      <c r="C41" s="193">
        <v>0</v>
      </c>
      <c r="D41" s="193">
        <v>0</v>
      </c>
      <c r="E41" s="153">
        <v>0</v>
      </c>
      <c r="F41" s="37" t="str">
        <f t="shared" si="0"/>
        <v>NO</v>
      </c>
      <c r="G41" s="37">
        <f t="shared" si="1"/>
        <v>1</v>
      </c>
      <c r="H41" s="37"/>
      <c r="I41" s="152"/>
      <c r="J41"/>
      <c r="K41"/>
      <c r="L41"/>
    </row>
    <row r="42" spans="1:12" x14ac:dyDescent="0.3">
      <c r="A42" s="2">
        <v>4305</v>
      </c>
      <c r="B42" s="2" t="s">
        <v>279</v>
      </c>
      <c r="C42" s="193">
        <v>0</v>
      </c>
      <c r="D42" s="193">
        <v>0</v>
      </c>
      <c r="E42" s="153">
        <v>0</v>
      </c>
      <c r="F42" s="37" t="str">
        <f t="shared" si="0"/>
        <v>NO</v>
      </c>
      <c r="G42" s="37">
        <f t="shared" si="1"/>
        <v>1</v>
      </c>
      <c r="H42" s="37"/>
      <c r="I42" s="152"/>
      <c r="J42"/>
      <c r="K42"/>
      <c r="L42"/>
    </row>
    <row r="43" spans="1:12" x14ac:dyDescent="0.3">
      <c r="A43" s="2">
        <v>5101</v>
      </c>
      <c r="B43" s="2" t="s">
        <v>47</v>
      </c>
      <c r="C43" s="193">
        <v>0</v>
      </c>
      <c r="D43" s="193">
        <v>3134503389</v>
      </c>
      <c r="E43" s="153">
        <v>3134503389</v>
      </c>
      <c r="F43" s="37" t="str">
        <f t="shared" si="0"/>
        <v>SI</v>
      </c>
      <c r="G43" s="37">
        <f t="shared" si="1"/>
        <v>0</v>
      </c>
      <c r="H43" s="37"/>
      <c r="I43" s="152"/>
      <c r="J43"/>
      <c r="K43"/>
      <c r="L43"/>
    </row>
    <row r="44" spans="1:12" x14ac:dyDescent="0.3">
      <c r="A44" s="2">
        <v>5102</v>
      </c>
      <c r="B44" s="2" t="s">
        <v>150</v>
      </c>
      <c r="C44" s="193">
        <v>0</v>
      </c>
      <c r="D44" s="193">
        <v>0</v>
      </c>
      <c r="E44" s="153">
        <v>0</v>
      </c>
      <c r="F44" s="37" t="str">
        <f t="shared" si="0"/>
        <v>NO</v>
      </c>
      <c r="G44" s="37">
        <f t="shared" si="1"/>
        <v>1</v>
      </c>
      <c r="H44" s="37"/>
      <c r="I44" s="152"/>
      <c r="J44"/>
      <c r="K44"/>
      <c r="L44"/>
    </row>
    <row r="45" spans="1:12" x14ac:dyDescent="0.3">
      <c r="A45" s="2">
        <v>5103</v>
      </c>
      <c r="B45" s="2" t="s">
        <v>57</v>
      </c>
      <c r="C45" s="193">
        <v>0</v>
      </c>
      <c r="D45" s="193">
        <v>0</v>
      </c>
      <c r="E45" s="153">
        <v>0</v>
      </c>
      <c r="F45" s="37" t="str">
        <f t="shared" si="0"/>
        <v>NO</v>
      </c>
      <c r="G45" s="37">
        <f t="shared" si="1"/>
        <v>1</v>
      </c>
      <c r="H45" s="37"/>
      <c r="I45" s="152"/>
      <c r="J45"/>
      <c r="K45"/>
      <c r="L45"/>
    </row>
    <row r="46" spans="1:12" x14ac:dyDescent="0.3">
      <c r="A46" s="2">
        <v>5104</v>
      </c>
      <c r="B46" s="2" t="s">
        <v>317</v>
      </c>
      <c r="C46" s="193">
        <v>0</v>
      </c>
      <c r="D46" s="193">
        <v>0</v>
      </c>
      <c r="E46" s="153">
        <v>0</v>
      </c>
      <c r="F46" s="37" t="str">
        <f t="shared" si="0"/>
        <v>NO</v>
      </c>
      <c r="G46" s="37">
        <f t="shared" si="1"/>
        <v>1</v>
      </c>
      <c r="H46" s="37"/>
      <c r="I46" s="152"/>
      <c r="J46"/>
      <c r="K46"/>
      <c r="L46"/>
    </row>
    <row r="47" spans="1:12" x14ac:dyDescent="0.3">
      <c r="A47" s="2">
        <v>5105</v>
      </c>
      <c r="B47" s="2" t="s">
        <v>145</v>
      </c>
      <c r="C47" s="193">
        <v>0</v>
      </c>
      <c r="D47" s="193">
        <v>0</v>
      </c>
      <c r="E47" s="153">
        <v>0</v>
      </c>
      <c r="F47" s="37" t="str">
        <f t="shared" si="0"/>
        <v>NO</v>
      </c>
      <c r="G47" s="37">
        <f t="shared" si="1"/>
        <v>1</v>
      </c>
      <c r="H47" s="37"/>
      <c r="I47" s="152"/>
      <c r="J47"/>
      <c r="K47"/>
      <c r="L47"/>
    </row>
    <row r="48" spans="1:12" x14ac:dyDescent="0.3">
      <c r="A48" s="2">
        <v>5107</v>
      </c>
      <c r="B48" s="2" t="s">
        <v>92</v>
      </c>
      <c r="C48" s="193">
        <v>0</v>
      </c>
      <c r="D48" s="193">
        <v>0</v>
      </c>
      <c r="E48" s="153">
        <v>0</v>
      </c>
      <c r="F48" s="37" t="str">
        <f t="shared" si="0"/>
        <v>NO</v>
      </c>
      <c r="G48" s="37">
        <f t="shared" si="1"/>
        <v>1</v>
      </c>
      <c r="H48" s="37"/>
      <c r="I48" s="152"/>
      <c r="J48"/>
      <c r="K48"/>
      <c r="L48"/>
    </row>
    <row r="49" spans="1:12" x14ac:dyDescent="0.3">
      <c r="A49" s="2">
        <v>5109</v>
      </c>
      <c r="B49" s="2" t="s">
        <v>17</v>
      </c>
      <c r="C49" s="193">
        <v>0</v>
      </c>
      <c r="D49" s="193">
        <v>5573265783</v>
      </c>
      <c r="E49" s="153">
        <v>5573265783</v>
      </c>
      <c r="F49" s="37" t="str">
        <f t="shared" si="0"/>
        <v>SI</v>
      </c>
      <c r="G49" s="37">
        <f t="shared" si="1"/>
        <v>0</v>
      </c>
      <c r="H49" s="37"/>
      <c r="I49" s="152"/>
      <c r="J49"/>
      <c r="K49"/>
      <c r="L49"/>
    </row>
    <row r="50" spans="1:12" x14ac:dyDescent="0.3">
      <c r="A50" s="2">
        <v>5201</v>
      </c>
      <c r="B50" s="2" t="s">
        <v>236</v>
      </c>
      <c r="C50" s="193">
        <v>0</v>
      </c>
      <c r="D50" s="193">
        <v>0</v>
      </c>
      <c r="E50" s="153">
        <v>0</v>
      </c>
      <c r="F50" s="37" t="str">
        <f t="shared" si="0"/>
        <v>NO</v>
      </c>
      <c r="G50" s="37">
        <f t="shared" si="1"/>
        <v>1</v>
      </c>
      <c r="H50" s="37"/>
      <c r="I50" s="152"/>
      <c r="J50"/>
      <c r="K50"/>
      <c r="L50"/>
    </row>
    <row r="51" spans="1:12" x14ac:dyDescent="0.3">
      <c r="A51" s="2">
        <v>5301</v>
      </c>
      <c r="B51" s="2" t="s">
        <v>137</v>
      </c>
      <c r="C51" s="193">
        <v>0</v>
      </c>
      <c r="D51" s="193">
        <v>0</v>
      </c>
      <c r="E51" s="153">
        <v>0</v>
      </c>
      <c r="F51" s="37" t="str">
        <f t="shared" si="0"/>
        <v>NO</v>
      </c>
      <c r="G51" s="37">
        <f t="shared" si="1"/>
        <v>1</v>
      </c>
      <c r="H51" s="37"/>
      <c r="I51" s="152"/>
      <c r="J51"/>
      <c r="K51"/>
      <c r="L51"/>
    </row>
    <row r="52" spans="1:12" x14ac:dyDescent="0.3">
      <c r="A52" s="2">
        <v>5302</v>
      </c>
      <c r="B52" s="2" t="s">
        <v>153</v>
      </c>
      <c r="C52" s="193">
        <v>0</v>
      </c>
      <c r="D52" s="193">
        <v>0</v>
      </c>
      <c r="E52" s="153">
        <v>0</v>
      </c>
      <c r="F52" s="37" t="str">
        <f t="shared" si="0"/>
        <v>NO</v>
      </c>
      <c r="G52" s="37">
        <f t="shared" si="1"/>
        <v>1</v>
      </c>
      <c r="H52" s="37"/>
      <c r="I52" s="152"/>
      <c r="J52"/>
      <c r="K52"/>
      <c r="L52"/>
    </row>
    <row r="53" spans="1:12" x14ac:dyDescent="0.3">
      <c r="A53" s="2">
        <v>5303</v>
      </c>
      <c r="B53" s="2" t="s">
        <v>96</v>
      </c>
      <c r="C53" s="193">
        <v>0</v>
      </c>
      <c r="D53" s="193">
        <v>0</v>
      </c>
      <c r="E53" s="153">
        <v>0</v>
      </c>
      <c r="F53" s="37" t="str">
        <f t="shared" si="0"/>
        <v>NO</v>
      </c>
      <c r="G53" s="37">
        <f t="shared" si="1"/>
        <v>1</v>
      </c>
      <c r="H53" s="37"/>
      <c r="I53" s="152"/>
      <c r="J53"/>
      <c r="K53"/>
      <c r="L53"/>
    </row>
    <row r="54" spans="1:12" x14ac:dyDescent="0.3">
      <c r="A54" s="2">
        <v>5304</v>
      </c>
      <c r="B54" s="2" t="s">
        <v>230</v>
      </c>
      <c r="C54" s="193">
        <v>0</v>
      </c>
      <c r="D54" s="193">
        <v>0</v>
      </c>
      <c r="E54" s="153">
        <v>0</v>
      </c>
      <c r="F54" s="37" t="str">
        <f t="shared" si="0"/>
        <v>NO</v>
      </c>
      <c r="G54" s="37">
        <f t="shared" si="1"/>
        <v>1</v>
      </c>
      <c r="H54" s="37"/>
      <c r="I54" s="152"/>
      <c r="J54"/>
      <c r="K54"/>
      <c r="L54"/>
    </row>
    <row r="55" spans="1:12" x14ac:dyDescent="0.3">
      <c r="A55" s="2">
        <v>5401</v>
      </c>
      <c r="B55" s="2" t="s">
        <v>212</v>
      </c>
      <c r="C55" s="193">
        <v>0</v>
      </c>
      <c r="D55" s="193">
        <v>0</v>
      </c>
      <c r="E55" s="153">
        <v>0</v>
      </c>
      <c r="F55" s="37" t="str">
        <f t="shared" si="0"/>
        <v>NO</v>
      </c>
      <c r="G55" s="37">
        <f t="shared" si="1"/>
        <v>1</v>
      </c>
      <c r="H55" s="37"/>
      <c r="I55" s="152"/>
      <c r="J55"/>
      <c r="K55"/>
      <c r="L55"/>
    </row>
    <row r="56" spans="1:12" x14ac:dyDescent="0.3">
      <c r="A56" s="2">
        <v>5402</v>
      </c>
      <c r="B56" s="2" t="s">
        <v>189</v>
      </c>
      <c r="C56" s="193">
        <v>0</v>
      </c>
      <c r="D56" s="193">
        <v>0</v>
      </c>
      <c r="E56" s="153">
        <v>0</v>
      </c>
      <c r="F56" s="37" t="str">
        <f t="shared" si="0"/>
        <v>NO</v>
      </c>
      <c r="G56" s="37">
        <f t="shared" si="1"/>
        <v>1</v>
      </c>
      <c r="H56" s="37"/>
      <c r="I56" s="152"/>
      <c r="J56"/>
      <c r="K56"/>
      <c r="L56"/>
    </row>
    <row r="57" spans="1:12" x14ac:dyDescent="0.3">
      <c r="A57" s="2">
        <v>5403</v>
      </c>
      <c r="B57" s="2" t="s">
        <v>161</v>
      </c>
      <c r="C57" s="193">
        <v>0</v>
      </c>
      <c r="D57" s="193">
        <v>0</v>
      </c>
      <c r="E57" s="153">
        <v>0</v>
      </c>
      <c r="F57" s="37" t="str">
        <f t="shared" si="0"/>
        <v>NO</v>
      </c>
      <c r="G57" s="37">
        <f t="shared" si="1"/>
        <v>1</v>
      </c>
      <c r="H57" s="37"/>
      <c r="I57" s="152"/>
      <c r="J57"/>
      <c r="K57"/>
      <c r="L57"/>
    </row>
    <row r="58" spans="1:12" x14ac:dyDescent="0.3">
      <c r="A58" s="2">
        <v>5404</v>
      </c>
      <c r="B58" s="2" t="s">
        <v>254</v>
      </c>
      <c r="C58" s="193">
        <v>0</v>
      </c>
      <c r="D58" s="193">
        <v>0</v>
      </c>
      <c r="E58" s="153">
        <v>0</v>
      </c>
      <c r="F58" s="37" t="str">
        <f t="shared" si="0"/>
        <v>NO</v>
      </c>
      <c r="G58" s="37">
        <f t="shared" si="1"/>
        <v>1</v>
      </c>
      <c r="H58" s="37"/>
      <c r="I58" s="152"/>
      <c r="J58"/>
      <c r="K58"/>
      <c r="L58"/>
    </row>
    <row r="59" spans="1:12" x14ac:dyDescent="0.3">
      <c r="A59" s="2">
        <v>5405</v>
      </c>
      <c r="B59" s="2" t="s">
        <v>222</v>
      </c>
      <c r="C59" s="193">
        <v>0</v>
      </c>
      <c r="D59" s="193">
        <v>0</v>
      </c>
      <c r="E59" s="153">
        <v>0</v>
      </c>
      <c r="F59" s="37" t="str">
        <f t="shared" si="0"/>
        <v>NO</v>
      </c>
      <c r="G59" s="37">
        <f t="shared" si="1"/>
        <v>1</v>
      </c>
      <c r="H59" s="37"/>
      <c r="I59" s="152"/>
      <c r="J59"/>
      <c r="K59"/>
      <c r="L59"/>
    </row>
    <row r="60" spans="1:12" x14ac:dyDescent="0.3">
      <c r="A60" s="2">
        <v>5501</v>
      </c>
      <c r="B60" s="2" t="s">
        <v>65</v>
      </c>
      <c r="C60" s="193">
        <v>0</v>
      </c>
      <c r="D60" s="193">
        <v>0</v>
      </c>
      <c r="E60" s="153">
        <v>0</v>
      </c>
      <c r="F60" s="37" t="str">
        <f t="shared" si="0"/>
        <v>NO</v>
      </c>
      <c r="G60" s="37">
        <f t="shared" si="1"/>
        <v>1</v>
      </c>
      <c r="H60" s="37"/>
      <c r="I60" s="152"/>
      <c r="J60"/>
      <c r="K60"/>
      <c r="L60"/>
    </row>
    <row r="61" spans="1:12" x14ac:dyDescent="0.3">
      <c r="A61" s="2">
        <v>5502</v>
      </c>
      <c r="B61" s="2" t="s">
        <v>372</v>
      </c>
      <c r="C61" s="193">
        <v>0</v>
      </c>
      <c r="D61" s="193">
        <v>0</v>
      </c>
      <c r="E61" s="153">
        <v>0</v>
      </c>
      <c r="F61" s="37" t="str">
        <f t="shared" si="0"/>
        <v>NO</v>
      </c>
      <c r="G61" s="37">
        <f t="shared" si="1"/>
        <v>1</v>
      </c>
      <c r="H61" s="37"/>
      <c r="I61" s="152"/>
      <c r="J61"/>
      <c r="K61"/>
      <c r="L61"/>
    </row>
    <row r="62" spans="1:12" x14ac:dyDescent="0.3">
      <c r="A62" s="2">
        <v>5503</v>
      </c>
      <c r="B62" s="2" t="s">
        <v>98</v>
      </c>
      <c r="C62" s="193">
        <v>0</v>
      </c>
      <c r="D62" s="193">
        <v>0</v>
      </c>
      <c r="E62" s="153">
        <v>0</v>
      </c>
      <c r="F62" s="37" t="str">
        <f t="shared" si="0"/>
        <v>NO</v>
      </c>
      <c r="G62" s="37">
        <f t="shared" si="1"/>
        <v>1</v>
      </c>
      <c r="H62" s="37"/>
      <c r="I62" s="152"/>
      <c r="J62"/>
      <c r="K62"/>
      <c r="L62"/>
    </row>
    <row r="63" spans="1:12" x14ac:dyDescent="0.3">
      <c r="A63" s="2">
        <v>5504</v>
      </c>
      <c r="B63" s="2" t="s">
        <v>74</v>
      </c>
      <c r="C63" s="193">
        <v>0</v>
      </c>
      <c r="D63" s="193">
        <v>0</v>
      </c>
      <c r="E63" s="153">
        <v>0</v>
      </c>
      <c r="F63" s="37" t="str">
        <f t="shared" si="0"/>
        <v>NO</v>
      </c>
      <c r="G63" s="37">
        <f t="shared" si="1"/>
        <v>1</v>
      </c>
      <c r="H63" s="37"/>
      <c r="I63" s="152"/>
      <c r="J63"/>
      <c r="K63"/>
      <c r="L63"/>
    </row>
    <row r="64" spans="1:12" x14ac:dyDescent="0.3">
      <c r="A64" s="2">
        <v>5506</v>
      </c>
      <c r="B64" s="2" t="s">
        <v>235</v>
      </c>
      <c r="C64" s="193">
        <v>0</v>
      </c>
      <c r="D64" s="193">
        <v>0</v>
      </c>
      <c r="E64" s="153">
        <v>0</v>
      </c>
      <c r="F64" s="37" t="str">
        <f t="shared" si="0"/>
        <v>NO</v>
      </c>
      <c r="G64" s="37">
        <f t="shared" si="1"/>
        <v>1</v>
      </c>
      <c r="H64" s="37"/>
      <c r="I64" s="152"/>
      <c r="J64"/>
      <c r="K64"/>
      <c r="L64"/>
    </row>
    <row r="65" spans="1:12" x14ac:dyDescent="0.3">
      <c r="A65" s="2">
        <v>5601</v>
      </c>
      <c r="B65" s="2" t="s">
        <v>53</v>
      </c>
      <c r="C65" s="193">
        <v>0</v>
      </c>
      <c r="D65" s="193">
        <v>0</v>
      </c>
      <c r="E65" s="153">
        <v>0</v>
      </c>
      <c r="F65" s="37" t="str">
        <f t="shared" si="0"/>
        <v>NO</v>
      </c>
      <c r="G65" s="37">
        <f t="shared" si="1"/>
        <v>1</v>
      </c>
      <c r="H65" s="37"/>
      <c r="I65" s="152"/>
      <c r="J65"/>
      <c r="K65"/>
      <c r="L65"/>
    </row>
    <row r="66" spans="1:12" x14ac:dyDescent="0.3">
      <c r="A66" s="2">
        <v>5602</v>
      </c>
      <c r="B66" s="2" t="s">
        <v>191</v>
      </c>
      <c r="C66" s="193">
        <v>0</v>
      </c>
      <c r="D66" s="193">
        <v>0</v>
      </c>
      <c r="E66" s="153">
        <v>0</v>
      </c>
      <c r="F66" s="37" t="str">
        <f t="shared" si="0"/>
        <v>NO</v>
      </c>
      <c r="G66" s="37">
        <f t="shared" si="1"/>
        <v>1</v>
      </c>
      <c r="H66" s="37"/>
      <c r="I66" s="152"/>
      <c r="J66"/>
      <c r="K66"/>
      <c r="L66"/>
    </row>
    <row r="67" spans="1:12" x14ac:dyDescent="0.3">
      <c r="A67" s="2">
        <v>5603</v>
      </c>
      <c r="B67" s="2" t="s">
        <v>80</v>
      </c>
      <c r="C67" s="193">
        <v>0</v>
      </c>
      <c r="D67" s="193">
        <v>0</v>
      </c>
      <c r="E67" s="153">
        <v>0</v>
      </c>
      <c r="F67" s="37" t="str">
        <f t="shared" ref="F67:F130" si="2">IF(E67=0,"NO","SI")</f>
        <v>NO</v>
      </c>
      <c r="G67" s="37">
        <f t="shared" ref="G67:G130" si="3">IF(E67&gt;0,0,1)</f>
        <v>1</v>
      </c>
      <c r="H67" s="37"/>
      <c r="I67" s="152"/>
      <c r="J67"/>
      <c r="K67"/>
      <c r="L67"/>
    </row>
    <row r="68" spans="1:12" x14ac:dyDescent="0.3">
      <c r="A68" s="2">
        <v>5604</v>
      </c>
      <c r="B68" s="2" t="s">
        <v>103</v>
      </c>
      <c r="C68" s="193">
        <v>0</v>
      </c>
      <c r="D68" s="193">
        <v>0</v>
      </c>
      <c r="E68" s="153">
        <v>0</v>
      </c>
      <c r="F68" s="37" t="str">
        <f t="shared" si="2"/>
        <v>NO</v>
      </c>
      <c r="G68" s="37">
        <f t="shared" si="3"/>
        <v>1</v>
      </c>
      <c r="H68" s="37"/>
      <c r="I68" s="152"/>
      <c r="J68"/>
      <c r="K68"/>
      <c r="L68"/>
    </row>
    <row r="69" spans="1:12" x14ac:dyDescent="0.3">
      <c r="A69" s="2">
        <v>5605</v>
      </c>
      <c r="B69" s="2" t="s">
        <v>81</v>
      </c>
      <c r="C69" s="193">
        <v>544142</v>
      </c>
      <c r="D69" s="193">
        <v>0</v>
      </c>
      <c r="E69" s="153">
        <v>544142</v>
      </c>
      <c r="F69" s="37" t="str">
        <f t="shared" si="2"/>
        <v>SI</v>
      </c>
      <c r="G69" s="37">
        <f t="shared" si="3"/>
        <v>0</v>
      </c>
      <c r="H69" s="37"/>
      <c r="I69" s="152"/>
      <c r="J69"/>
      <c r="K69"/>
      <c r="L69"/>
    </row>
    <row r="70" spans="1:12" x14ac:dyDescent="0.3">
      <c r="A70" s="2">
        <v>5606</v>
      </c>
      <c r="B70" s="2" t="s">
        <v>50</v>
      </c>
      <c r="C70" s="193">
        <v>0</v>
      </c>
      <c r="D70" s="193">
        <v>0</v>
      </c>
      <c r="E70" s="153">
        <v>0</v>
      </c>
      <c r="F70" s="37" t="str">
        <f t="shared" si="2"/>
        <v>NO</v>
      </c>
      <c r="G70" s="37">
        <f t="shared" si="3"/>
        <v>1</v>
      </c>
      <c r="H70" s="37"/>
      <c r="I70" s="152"/>
      <c r="J70"/>
      <c r="K70"/>
      <c r="L70"/>
    </row>
    <row r="71" spans="1:12" x14ac:dyDescent="0.3">
      <c r="A71" s="2">
        <v>5701</v>
      </c>
      <c r="B71" s="2" t="s">
        <v>116</v>
      </c>
      <c r="C71" s="193">
        <v>0</v>
      </c>
      <c r="D71" s="193">
        <v>0</v>
      </c>
      <c r="E71" s="153">
        <v>0</v>
      </c>
      <c r="F71" s="37" t="str">
        <f t="shared" si="2"/>
        <v>NO</v>
      </c>
      <c r="G71" s="37">
        <f t="shared" si="3"/>
        <v>1</v>
      </c>
      <c r="H71" s="37"/>
      <c r="I71" s="152"/>
      <c r="J71"/>
      <c r="K71"/>
      <c r="L71"/>
    </row>
    <row r="72" spans="1:12" x14ac:dyDescent="0.3">
      <c r="A72" s="2">
        <v>5702</v>
      </c>
      <c r="B72" s="2" t="s">
        <v>157</v>
      </c>
      <c r="C72" s="193">
        <v>0</v>
      </c>
      <c r="D72" s="193">
        <v>0</v>
      </c>
      <c r="E72" s="153">
        <v>0</v>
      </c>
      <c r="F72" s="37" t="str">
        <f t="shared" si="2"/>
        <v>NO</v>
      </c>
      <c r="G72" s="37">
        <f t="shared" si="3"/>
        <v>1</v>
      </c>
      <c r="H72" s="37"/>
      <c r="I72" s="152"/>
      <c r="J72"/>
      <c r="K72"/>
      <c r="L72"/>
    </row>
    <row r="73" spans="1:12" x14ac:dyDescent="0.3">
      <c r="A73" s="2">
        <v>5703</v>
      </c>
      <c r="B73" s="2" t="s">
        <v>167</v>
      </c>
      <c r="C73" s="193">
        <v>0</v>
      </c>
      <c r="D73" s="193">
        <v>0</v>
      </c>
      <c r="E73" s="153">
        <v>0</v>
      </c>
      <c r="F73" s="37" t="str">
        <f t="shared" si="2"/>
        <v>NO</v>
      </c>
      <c r="G73" s="37">
        <f t="shared" si="3"/>
        <v>1</v>
      </c>
      <c r="H73" s="37"/>
      <c r="I73" s="152"/>
      <c r="J73"/>
      <c r="K73"/>
      <c r="L73"/>
    </row>
    <row r="74" spans="1:12" x14ac:dyDescent="0.3">
      <c r="A74" s="2">
        <v>5704</v>
      </c>
      <c r="B74" s="2" t="s">
        <v>221</v>
      </c>
      <c r="C74" s="193">
        <v>0</v>
      </c>
      <c r="D74" s="193">
        <v>0</v>
      </c>
      <c r="E74" s="153">
        <v>0</v>
      </c>
      <c r="F74" s="37" t="str">
        <f t="shared" si="2"/>
        <v>NO</v>
      </c>
      <c r="G74" s="37">
        <f t="shared" si="3"/>
        <v>1</v>
      </c>
      <c r="H74" s="37"/>
      <c r="I74" s="152"/>
      <c r="J74"/>
      <c r="K74"/>
      <c r="L74"/>
    </row>
    <row r="75" spans="1:12" x14ac:dyDescent="0.3">
      <c r="A75" s="2">
        <v>5705</v>
      </c>
      <c r="B75" s="2" t="s">
        <v>275</v>
      </c>
      <c r="C75" s="193">
        <v>0</v>
      </c>
      <c r="D75" s="193">
        <v>0</v>
      </c>
      <c r="E75" s="153">
        <v>0</v>
      </c>
      <c r="F75" s="37" t="str">
        <f t="shared" si="2"/>
        <v>NO</v>
      </c>
      <c r="G75" s="37">
        <f t="shared" si="3"/>
        <v>1</v>
      </c>
      <c r="H75" s="37"/>
      <c r="I75" s="152"/>
      <c r="J75"/>
      <c r="K75"/>
      <c r="L75"/>
    </row>
    <row r="76" spans="1:12" x14ac:dyDescent="0.3">
      <c r="A76" s="2">
        <v>5706</v>
      </c>
      <c r="B76" s="2" t="s">
        <v>210</v>
      </c>
      <c r="C76" s="193">
        <v>0</v>
      </c>
      <c r="D76" s="193">
        <v>0</v>
      </c>
      <c r="E76" s="153">
        <v>0</v>
      </c>
      <c r="F76" s="37" t="str">
        <f t="shared" si="2"/>
        <v>NO</v>
      </c>
      <c r="G76" s="37">
        <f t="shared" si="3"/>
        <v>1</v>
      </c>
      <c r="H76" s="37"/>
      <c r="I76" s="152"/>
      <c r="J76"/>
      <c r="K76"/>
      <c r="L76"/>
    </row>
    <row r="77" spans="1:12" x14ac:dyDescent="0.3">
      <c r="A77" s="2">
        <v>5801</v>
      </c>
      <c r="B77" s="2" t="s">
        <v>48</v>
      </c>
      <c r="C77" s="193">
        <v>0</v>
      </c>
      <c r="D77" s="193">
        <v>284526407</v>
      </c>
      <c r="E77" s="153">
        <v>284526407</v>
      </c>
      <c r="F77" s="37" t="str">
        <f t="shared" si="2"/>
        <v>SI</v>
      </c>
      <c r="G77" s="37">
        <f t="shared" si="3"/>
        <v>0</v>
      </c>
      <c r="H77" s="37"/>
      <c r="I77" s="152"/>
      <c r="J77"/>
      <c r="K77"/>
      <c r="L77"/>
    </row>
    <row r="78" spans="1:12" x14ac:dyDescent="0.3">
      <c r="A78" s="2">
        <v>5802</v>
      </c>
      <c r="B78" s="2" t="s">
        <v>88</v>
      </c>
      <c r="C78" s="193">
        <v>0</v>
      </c>
      <c r="D78" s="193">
        <v>0</v>
      </c>
      <c r="E78" s="153">
        <v>0</v>
      </c>
      <c r="F78" s="37" t="str">
        <f t="shared" si="2"/>
        <v>NO</v>
      </c>
      <c r="G78" s="37">
        <f t="shared" si="3"/>
        <v>1</v>
      </c>
      <c r="H78" s="37"/>
      <c r="I78" s="152"/>
      <c r="J78"/>
      <c r="K78"/>
      <c r="L78"/>
    </row>
    <row r="79" spans="1:12" x14ac:dyDescent="0.3">
      <c r="A79" s="2">
        <v>5803</v>
      </c>
      <c r="B79" s="2" t="s">
        <v>93</v>
      </c>
      <c r="C79" s="193">
        <v>0</v>
      </c>
      <c r="D79" s="193">
        <v>0</v>
      </c>
      <c r="E79" s="153">
        <v>0</v>
      </c>
      <c r="F79" s="37" t="str">
        <f t="shared" si="2"/>
        <v>NO</v>
      </c>
      <c r="G79" s="37">
        <f t="shared" si="3"/>
        <v>1</v>
      </c>
      <c r="H79" s="37"/>
      <c r="I79" s="152"/>
      <c r="J79"/>
      <c r="K79"/>
      <c r="L79"/>
    </row>
    <row r="80" spans="1:12" x14ac:dyDescent="0.3">
      <c r="A80" s="2">
        <v>5804</v>
      </c>
      <c r="B80" s="2" t="s">
        <v>30</v>
      </c>
      <c r="C80" s="193">
        <v>0</v>
      </c>
      <c r="D80" s="193">
        <v>0</v>
      </c>
      <c r="E80" s="153">
        <v>0</v>
      </c>
      <c r="F80" s="37" t="str">
        <f t="shared" si="2"/>
        <v>NO</v>
      </c>
      <c r="G80" s="37">
        <f t="shared" si="3"/>
        <v>1</v>
      </c>
      <c r="H80" s="37"/>
      <c r="I80" s="152"/>
      <c r="J80"/>
      <c r="K80"/>
      <c r="L80"/>
    </row>
    <row r="81" spans="1:12" x14ac:dyDescent="0.3">
      <c r="A81" s="2">
        <v>6101</v>
      </c>
      <c r="B81" s="2" t="s">
        <v>25</v>
      </c>
      <c r="C81" s="193">
        <v>0</v>
      </c>
      <c r="D81" s="193">
        <v>0</v>
      </c>
      <c r="E81" s="153">
        <v>0</v>
      </c>
      <c r="F81" s="37" t="str">
        <f t="shared" si="2"/>
        <v>NO</v>
      </c>
      <c r="G81" s="37">
        <f t="shared" si="3"/>
        <v>1</v>
      </c>
      <c r="H81" s="37"/>
      <c r="I81" s="152"/>
      <c r="J81"/>
      <c r="K81"/>
      <c r="L81"/>
    </row>
    <row r="82" spans="1:12" x14ac:dyDescent="0.3">
      <c r="A82" s="2">
        <v>6102</v>
      </c>
      <c r="B82" s="2" t="s">
        <v>148</v>
      </c>
      <c r="C82" s="193">
        <v>0</v>
      </c>
      <c r="D82" s="193">
        <v>0</v>
      </c>
      <c r="E82" s="153">
        <v>0</v>
      </c>
      <c r="F82" s="37" t="str">
        <f t="shared" si="2"/>
        <v>NO</v>
      </c>
      <c r="G82" s="37">
        <f t="shared" si="3"/>
        <v>1</v>
      </c>
      <c r="H82" s="37"/>
      <c r="I82" s="152"/>
      <c r="J82"/>
      <c r="K82"/>
      <c r="L82"/>
    </row>
    <row r="83" spans="1:12" x14ac:dyDescent="0.3">
      <c r="A83" s="2">
        <v>6103</v>
      </c>
      <c r="B83" s="2" t="s">
        <v>174</v>
      </c>
      <c r="C83" s="193">
        <v>0</v>
      </c>
      <c r="D83" s="193">
        <v>0</v>
      </c>
      <c r="E83" s="153">
        <v>0</v>
      </c>
      <c r="F83" s="37" t="str">
        <f t="shared" si="2"/>
        <v>NO</v>
      </c>
      <c r="G83" s="37">
        <f t="shared" si="3"/>
        <v>1</v>
      </c>
      <c r="H83" s="37"/>
      <c r="I83" s="152"/>
      <c r="J83"/>
      <c r="K83"/>
      <c r="L83"/>
    </row>
    <row r="84" spans="1:12" x14ac:dyDescent="0.3">
      <c r="A84" s="2">
        <v>6104</v>
      </c>
      <c r="B84" s="2" t="s">
        <v>193</v>
      </c>
      <c r="C84" s="193">
        <v>0</v>
      </c>
      <c r="D84" s="193">
        <v>0</v>
      </c>
      <c r="E84" s="153">
        <v>0</v>
      </c>
      <c r="F84" s="37" t="str">
        <f t="shared" si="2"/>
        <v>NO</v>
      </c>
      <c r="G84" s="37">
        <f t="shared" si="3"/>
        <v>1</v>
      </c>
      <c r="H84" s="37"/>
      <c r="I84" s="152"/>
      <c r="J84"/>
      <c r="K84"/>
      <c r="L84"/>
    </row>
    <row r="85" spans="1:12" x14ac:dyDescent="0.3">
      <c r="A85" s="2">
        <v>6105</v>
      </c>
      <c r="B85" s="2" t="s">
        <v>110</v>
      </c>
      <c r="C85" s="193">
        <v>0</v>
      </c>
      <c r="D85" s="193">
        <v>0</v>
      </c>
      <c r="E85" s="153">
        <v>0</v>
      </c>
      <c r="F85" s="37" t="str">
        <f t="shared" si="2"/>
        <v>NO</v>
      </c>
      <c r="G85" s="37">
        <f t="shared" si="3"/>
        <v>1</v>
      </c>
      <c r="H85" s="37"/>
      <c r="I85" s="152"/>
      <c r="J85"/>
      <c r="K85"/>
      <c r="L85"/>
    </row>
    <row r="86" spans="1:12" x14ac:dyDescent="0.3">
      <c r="A86" s="2">
        <v>6106</v>
      </c>
      <c r="B86" s="2" t="s">
        <v>105</v>
      </c>
      <c r="C86" s="193">
        <v>0</v>
      </c>
      <c r="D86" s="193">
        <v>0</v>
      </c>
      <c r="E86" s="153">
        <v>0</v>
      </c>
      <c r="F86" s="37" t="str">
        <f t="shared" si="2"/>
        <v>NO</v>
      </c>
      <c r="G86" s="37">
        <f t="shared" si="3"/>
        <v>1</v>
      </c>
      <c r="H86" s="37"/>
      <c r="I86" s="152"/>
      <c r="J86"/>
      <c r="K86"/>
      <c r="L86"/>
    </row>
    <row r="87" spans="1:12" x14ac:dyDescent="0.3">
      <c r="A87" s="2">
        <v>6107</v>
      </c>
      <c r="B87" s="2" t="s">
        <v>181</v>
      </c>
      <c r="C87" s="193">
        <v>0</v>
      </c>
      <c r="D87" s="193">
        <v>0</v>
      </c>
      <c r="E87" s="153">
        <v>0</v>
      </c>
      <c r="F87" s="37" t="str">
        <f t="shared" si="2"/>
        <v>NO</v>
      </c>
      <c r="G87" s="37">
        <f t="shared" si="3"/>
        <v>1</v>
      </c>
      <c r="H87" s="37"/>
      <c r="I87" s="152"/>
      <c r="J87"/>
      <c r="K87"/>
      <c r="L87"/>
    </row>
    <row r="88" spans="1:12" x14ac:dyDescent="0.3">
      <c r="A88" s="2">
        <v>6108</v>
      </c>
      <c r="B88" s="2" t="s">
        <v>67</v>
      </c>
      <c r="C88" s="193">
        <v>0</v>
      </c>
      <c r="D88" s="193">
        <v>0</v>
      </c>
      <c r="E88" s="153">
        <v>0</v>
      </c>
      <c r="F88" s="37" t="str">
        <f t="shared" si="2"/>
        <v>NO</v>
      </c>
      <c r="G88" s="37">
        <f t="shared" si="3"/>
        <v>1</v>
      </c>
      <c r="H88" s="37"/>
      <c r="I88" s="152"/>
      <c r="J88"/>
      <c r="K88"/>
      <c r="L88"/>
    </row>
    <row r="89" spans="1:12" x14ac:dyDescent="0.3">
      <c r="A89" s="2">
        <v>6109</v>
      </c>
      <c r="B89" s="2" t="s">
        <v>282</v>
      </c>
      <c r="C89" s="193">
        <v>0</v>
      </c>
      <c r="D89" s="193">
        <v>0</v>
      </c>
      <c r="E89" s="153">
        <v>0</v>
      </c>
      <c r="F89" s="37" t="str">
        <f t="shared" si="2"/>
        <v>NO</v>
      </c>
      <c r="G89" s="37">
        <f t="shared" si="3"/>
        <v>1</v>
      </c>
      <c r="H89" s="37"/>
      <c r="I89" s="152"/>
      <c r="J89"/>
      <c r="K89"/>
      <c r="L89"/>
    </row>
    <row r="90" spans="1:12" x14ac:dyDescent="0.3">
      <c r="A90" s="2">
        <v>6110</v>
      </c>
      <c r="B90" s="2" t="s">
        <v>119</v>
      </c>
      <c r="C90" s="193">
        <v>0</v>
      </c>
      <c r="D90" s="193">
        <v>0</v>
      </c>
      <c r="E90" s="153">
        <v>0</v>
      </c>
      <c r="F90" s="37" t="str">
        <f t="shared" si="2"/>
        <v>NO</v>
      </c>
      <c r="G90" s="37">
        <f t="shared" si="3"/>
        <v>1</v>
      </c>
      <c r="H90" s="37"/>
      <c r="I90" s="152"/>
      <c r="J90"/>
      <c r="K90"/>
      <c r="L90"/>
    </row>
    <row r="91" spans="1:12" x14ac:dyDescent="0.3">
      <c r="A91" s="2">
        <v>6111</v>
      </c>
      <c r="B91" s="2" t="s">
        <v>171</v>
      </c>
      <c r="C91" s="193">
        <v>0</v>
      </c>
      <c r="D91" s="193">
        <v>0</v>
      </c>
      <c r="E91" s="153">
        <v>0</v>
      </c>
      <c r="F91" s="37" t="str">
        <f t="shared" si="2"/>
        <v>NO</v>
      </c>
      <c r="G91" s="37">
        <f t="shared" si="3"/>
        <v>1</v>
      </c>
      <c r="H91" s="37"/>
      <c r="I91" s="152"/>
      <c r="J91"/>
      <c r="K91"/>
      <c r="L91"/>
    </row>
    <row r="92" spans="1:12" x14ac:dyDescent="0.3">
      <c r="A92" s="2">
        <v>6112</v>
      </c>
      <c r="B92" s="2" t="s">
        <v>224</v>
      </c>
      <c r="C92" s="193">
        <v>0</v>
      </c>
      <c r="D92" s="193">
        <v>0</v>
      </c>
      <c r="E92" s="153">
        <v>0</v>
      </c>
      <c r="F92" s="37" t="str">
        <f t="shared" si="2"/>
        <v>NO</v>
      </c>
      <c r="G92" s="37">
        <f t="shared" si="3"/>
        <v>1</v>
      </c>
      <c r="H92" s="37"/>
      <c r="I92" s="152"/>
      <c r="J92"/>
      <c r="K92"/>
      <c r="L92"/>
    </row>
    <row r="93" spans="1:12" x14ac:dyDescent="0.3">
      <c r="A93" s="2">
        <v>6113</v>
      </c>
      <c r="B93" s="2" t="s">
        <v>271</v>
      </c>
      <c r="C93" s="193">
        <v>0</v>
      </c>
      <c r="D93" s="193">
        <v>0</v>
      </c>
      <c r="E93" s="153">
        <v>0</v>
      </c>
      <c r="F93" s="37" t="str">
        <f t="shared" si="2"/>
        <v>NO</v>
      </c>
      <c r="G93" s="37">
        <f t="shared" si="3"/>
        <v>1</v>
      </c>
      <c r="H93" s="37"/>
      <c r="I93" s="152"/>
      <c r="J93"/>
      <c r="K93"/>
      <c r="L93"/>
    </row>
    <row r="94" spans="1:12" x14ac:dyDescent="0.3">
      <c r="A94" s="2">
        <v>6114</v>
      </c>
      <c r="B94" s="2" t="s">
        <v>211</v>
      </c>
      <c r="C94" s="193">
        <v>0</v>
      </c>
      <c r="D94" s="193">
        <v>0</v>
      </c>
      <c r="E94" s="153">
        <v>0</v>
      </c>
      <c r="F94" s="37" t="str">
        <f t="shared" si="2"/>
        <v>NO</v>
      </c>
      <c r="G94" s="37">
        <f t="shared" si="3"/>
        <v>1</v>
      </c>
      <c r="H94" s="37"/>
      <c r="I94" s="152"/>
      <c r="J94"/>
      <c r="K94"/>
      <c r="L94"/>
    </row>
    <row r="95" spans="1:12" x14ac:dyDescent="0.3">
      <c r="A95" s="2">
        <v>6115</v>
      </c>
      <c r="B95" s="2" t="s">
        <v>196</v>
      </c>
      <c r="C95" s="193">
        <v>0</v>
      </c>
      <c r="D95" s="193">
        <v>0</v>
      </c>
      <c r="E95" s="153">
        <v>0</v>
      </c>
      <c r="F95" s="37" t="str">
        <f t="shared" si="2"/>
        <v>NO</v>
      </c>
      <c r="G95" s="37">
        <f t="shared" si="3"/>
        <v>1</v>
      </c>
      <c r="H95" s="37"/>
      <c r="I95" s="152"/>
      <c r="J95"/>
      <c r="K95"/>
      <c r="L95"/>
    </row>
    <row r="96" spans="1:12" x14ac:dyDescent="0.3">
      <c r="A96" s="2">
        <v>6116</v>
      </c>
      <c r="B96" s="2" t="s">
        <v>371</v>
      </c>
      <c r="C96" s="193">
        <v>0</v>
      </c>
      <c r="D96" s="193">
        <v>0</v>
      </c>
      <c r="E96" s="153">
        <v>0</v>
      </c>
      <c r="F96" s="37" t="str">
        <f t="shared" si="2"/>
        <v>NO</v>
      </c>
      <c r="G96" s="37">
        <f t="shared" si="3"/>
        <v>1</v>
      </c>
      <c r="H96" s="37"/>
      <c r="I96" s="152"/>
      <c r="J96"/>
      <c r="K96"/>
      <c r="L96"/>
    </row>
    <row r="97" spans="1:12" x14ac:dyDescent="0.3">
      <c r="A97" s="2">
        <v>6117</v>
      </c>
      <c r="B97" s="2" t="s">
        <v>162</v>
      </c>
      <c r="C97" s="193">
        <v>0</v>
      </c>
      <c r="D97" s="193">
        <v>219886862</v>
      </c>
      <c r="E97" s="153">
        <v>219886862</v>
      </c>
      <c r="F97" s="37" t="str">
        <f t="shared" si="2"/>
        <v>SI</v>
      </c>
      <c r="G97" s="37">
        <f t="shared" si="3"/>
        <v>0</v>
      </c>
      <c r="H97" s="37"/>
      <c r="I97" s="152"/>
      <c r="J97"/>
      <c r="K97"/>
      <c r="L97"/>
    </row>
    <row r="98" spans="1:12" x14ac:dyDescent="0.3">
      <c r="A98" s="2">
        <v>6201</v>
      </c>
      <c r="B98" s="2" t="s">
        <v>118</v>
      </c>
      <c r="C98" s="193">
        <v>0</v>
      </c>
      <c r="D98" s="193">
        <v>0</v>
      </c>
      <c r="E98" s="153">
        <v>0</v>
      </c>
      <c r="F98" s="37" t="str">
        <f t="shared" si="2"/>
        <v>NO</v>
      </c>
      <c r="G98" s="37">
        <f t="shared" si="3"/>
        <v>1</v>
      </c>
      <c r="H98" s="37"/>
      <c r="I98" s="152"/>
      <c r="J98"/>
      <c r="K98"/>
      <c r="L98"/>
    </row>
    <row r="99" spans="1:12" x14ac:dyDescent="0.3">
      <c r="A99" s="2">
        <v>6202</v>
      </c>
      <c r="B99" s="2" t="s">
        <v>231</v>
      </c>
      <c r="C99" s="193">
        <v>0</v>
      </c>
      <c r="D99" s="193">
        <v>0</v>
      </c>
      <c r="E99" s="153">
        <v>0</v>
      </c>
      <c r="F99" s="37" t="str">
        <f t="shared" si="2"/>
        <v>NO</v>
      </c>
      <c r="G99" s="37">
        <f t="shared" si="3"/>
        <v>1</v>
      </c>
      <c r="H99" s="37"/>
      <c r="I99" s="152"/>
      <c r="J99"/>
      <c r="K99"/>
      <c r="L99"/>
    </row>
    <row r="100" spans="1:12" x14ac:dyDescent="0.3">
      <c r="A100" s="2">
        <v>6203</v>
      </c>
      <c r="B100" s="2" t="s">
        <v>284</v>
      </c>
      <c r="C100" s="193">
        <v>0</v>
      </c>
      <c r="D100" s="193">
        <v>0</v>
      </c>
      <c r="E100" s="153">
        <v>0</v>
      </c>
      <c r="F100" s="37" t="str">
        <f t="shared" si="2"/>
        <v>NO</v>
      </c>
      <c r="G100" s="37">
        <f t="shared" si="3"/>
        <v>1</v>
      </c>
      <c r="H100" s="37"/>
      <c r="I100" s="152"/>
      <c r="J100"/>
      <c r="K100"/>
      <c r="L100"/>
    </row>
    <row r="101" spans="1:12" x14ac:dyDescent="0.3">
      <c r="A101" s="2">
        <v>6204</v>
      </c>
      <c r="B101" s="2" t="s">
        <v>321</v>
      </c>
      <c r="C101" s="193">
        <v>0</v>
      </c>
      <c r="D101" s="193">
        <v>0</v>
      </c>
      <c r="E101" s="153">
        <v>0</v>
      </c>
      <c r="F101" s="37" t="str">
        <f t="shared" si="2"/>
        <v>NO</v>
      </c>
      <c r="G101" s="37">
        <f t="shared" si="3"/>
        <v>1</v>
      </c>
      <c r="H101" s="37"/>
      <c r="I101" s="152"/>
      <c r="J101"/>
      <c r="K101"/>
      <c r="L101"/>
    </row>
    <row r="102" spans="1:12" x14ac:dyDescent="0.3">
      <c r="A102" s="2">
        <v>6205</v>
      </c>
      <c r="B102" s="2" t="s">
        <v>322</v>
      </c>
      <c r="C102" s="193">
        <v>0</v>
      </c>
      <c r="D102" s="193">
        <v>0</v>
      </c>
      <c r="E102" s="153">
        <v>0</v>
      </c>
      <c r="F102" s="37" t="str">
        <f t="shared" si="2"/>
        <v>NO</v>
      </c>
      <c r="G102" s="37">
        <f t="shared" si="3"/>
        <v>1</v>
      </c>
      <c r="H102" s="37"/>
      <c r="I102" s="152"/>
      <c r="J102"/>
      <c r="K102"/>
      <c r="L102"/>
    </row>
    <row r="103" spans="1:12" x14ac:dyDescent="0.3">
      <c r="A103" s="2">
        <v>6206</v>
      </c>
      <c r="B103" s="2" t="s">
        <v>298</v>
      </c>
      <c r="C103" s="193">
        <v>0</v>
      </c>
      <c r="D103" s="193">
        <v>0</v>
      </c>
      <c r="E103" s="153">
        <v>0</v>
      </c>
      <c r="F103" s="37" t="str">
        <f t="shared" si="2"/>
        <v>NO</v>
      </c>
      <c r="G103" s="37">
        <f t="shared" si="3"/>
        <v>1</v>
      </c>
      <c r="H103" s="37"/>
      <c r="I103" s="152"/>
      <c r="J103"/>
      <c r="K103"/>
      <c r="L103"/>
    </row>
    <row r="104" spans="1:12" x14ac:dyDescent="0.3">
      <c r="A104" s="2">
        <v>6301</v>
      </c>
      <c r="B104" s="2" t="s">
        <v>213</v>
      </c>
      <c r="C104" s="193">
        <v>448025</v>
      </c>
      <c r="D104" s="193">
        <v>4036849555</v>
      </c>
      <c r="E104" s="153">
        <v>4037297580</v>
      </c>
      <c r="F104" s="37" t="str">
        <f t="shared" si="2"/>
        <v>SI</v>
      </c>
      <c r="G104" s="37">
        <f t="shared" si="3"/>
        <v>0</v>
      </c>
      <c r="H104" s="37"/>
      <c r="I104" s="152"/>
      <c r="J104"/>
      <c r="K104"/>
      <c r="L104"/>
    </row>
    <row r="105" spans="1:12" x14ac:dyDescent="0.3">
      <c r="A105" s="2">
        <v>6302</v>
      </c>
      <c r="B105" s="2" t="s">
        <v>313</v>
      </c>
      <c r="C105" s="193">
        <v>0</v>
      </c>
      <c r="D105" s="193">
        <v>0</v>
      </c>
      <c r="E105" s="153">
        <v>0</v>
      </c>
      <c r="F105" s="37" t="str">
        <f t="shared" si="2"/>
        <v>NO</v>
      </c>
      <c r="G105" s="37">
        <f t="shared" si="3"/>
        <v>1</v>
      </c>
      <c r="H105" s="37"/>
      <c r="I105" s="152"/>
      <c r="J105"/>
      <c r="K105"/>
      <c r="L105"/>
    </row>
    <row r="106" spans="1:12" x14ac:dyDescent="0.3">
      <c r="A106" s="2">
        <v>6303</v>
      </c>
      <c r="B106" s="2" t="s">
        <v>234</v>
      </c>
      <c r="C106" s="193">
        <v>1032231144</v>
      </c>
      <c r="D106" s="193">
        <v>0</v>
      </c>
      <c r="E106" s="153">
        <v>1032231144</v>
      </c>
      <c r="F106" s="37" t="str">
        <f t="shared" si="2"/>
        <v>SI</v>
      </c>
      <c r="G106" s="37">
        <f t="shared" si="3"/>
        <v>0</v>
      </c>
      <c r="H106" s="37"/>
      <c r="I106" s="152"/>
      <c r="J106"/>
      <c r="K106"/>
      <c r="L106"/>
    </row>
    <row r="107" spans="1:12" x14ac:dyDescent="0.3">
      <c r="A107" s="2">
        <v>6304</v>
      </c>
      <c r="B107" s="2" t="s">
        <v>270</v>
      </c>
      <c r="C107" s="193">
        <v>36845332</v>
      </c>
      <c r="D107" s="193">
        <v>0</v>
      </c>
      <c r="E107" s="153">
        <v>36845332</v>
      </c>
      <c r="F107" s="37" t="str">
        <f t="shared" si="2"/>
        <v>SI</v>
      </c>
      <c r="G107" s="37">
        <f t="shared" si="3"/>
        <v>0</v>
      </c>
      <c r="H107" s="37"/>
      <c r="I107" s="152"/>
      <c r="J107"/>
      <c r="K107"/>
      <c r="L107"/>
    </row>
    <row r="108" spans="1:12" x14ac:dyDescent="0.3">
      <c r="A108" s="2">
        <v>6305</v>
      </c>
      <c r="B108" s="2" t="s">
        <v>177</v>
      </c>
      <c r="C108" s="193">
        <v>0</v>
      </c>
      <c r="D108" s="193">
        <v>0</v>
      </c>
      <c r="E108" s="153">
        <v>0</v>
      </c>
      <c r="F108" s="37" t="str">
        <f t="shared" si="2"/>
        <v>NO</v>
      </c>
      <c r="G108" s="37">
        <f t="shared" si="3"/>
        <v>1</v>
      </c>
      <c r="H108" s="37"/>
      <c r="I108" s="152"/>
      <c r="J108"/>
      <c r="K108"/>
      <c r="L108"/>
    </row>
    <row r="109" spans="1:12" x14ac:dyDescent="0.3">
      <c r="A109" s="2">
        <v>6306</v>
      </c>
      <c r="B109" s="2" t="s">
        <v>179</v>
      </c>
      <c r="C109" s="193">
        <v>0</v>
      </c>
      <c r="D109" s="193">
        <v>0</v>
      </c>
      <c r="E109" s="153">
        <v>0</v>
      </c>
      <c r="F109" s="37" t="str">
        <f t="shared" si="2"/>
        <v>NO</v>
      </c>
      <c r="G109" s="37">
        <f t="shared" si="3"/>
        <v>1</v>
      </c>
      <c r="H109" s="37"/>
      <c r="I109" s="152"/>
      <c r="J109"/>
      <c r="K109"/>
      <c r="L109"/>
    </row>
    <row r="110" spans="1:12" x14ac:dyDescent="0.3">
      <c r="A110" s="2">
        <v>6307</v>
      </c>
      <c r="B110" s="2" t="s">
        <v>292</v>
      </c>
      <c r="C110" s="193">
        <v>0</v>
      </c>
      <c r="D110" s="193">
        <v>0</v>
      </c>
      <c r="E110" s="153">
        <v>0</v>
      </c>
      <c r="F110" s="37" t="str">
        <f t="shared" si="2"/>
        <v>NO</v>
      </c>
      <c r="G110" s="37">
        <f t="shared" si="3"/>
        <v>1</v>
      </c>
      <c r="H110" s="37"/>
      <c r="I110" s="152"/>
      <c r="J110"/>
      <c r="K110"/>
      <c r="L110"/>
    </row>
    <row r="111" spans="1:12" x14ac:dyDescent="0.3">
      <c r="A111" s="2">
        <v>6308</v>
      </c>
      <c r="B111" s="2" t="s">
        <v>269</v>
      </c>
      <c r="C111" s="193">
        <v>0</v>
      </c>
      <c r="D111" s="193">
        <v>0</v>
      </c>
      <c r="E111" s="153">
        <v>0</v>
      </c>
      <c r="F111" s="37" t="str">
        <f t="shared" si="2"/>
        <v>NO</v>
      </c>
      <c r="G111" s="37">
        <f t="shared" si="3"/>
        <v>1</v>
      </c>
      <c r="H111" s="37"/>
      <c r="I111" s="152"/>
      <c r="J111"/>
      <c r="K111"/>
      <c r="L111"/>
    </row>
    <row r="112" spans="1:12" x14ac:dyDescent="0.3">
      <c r="A112" s="2">
        <v>6309</v>
      </c>
      <c r="B112" s="2" t="s">
        <v>262</v>
      </c>
      <c r="C112" s="193">
        <v>0</v>
      </c>
      <c r="D112" s="193">
        <v>0</v>
      </c>
      <c r="E112" s="153">
        <v>0</v>
      </c>
      <c r="F112" s="37" t="str">
        <f t="shared" si="2"/>
        <v>NO</v>
      </c>
      <c r="G112" s="37">
        <f t="shared" si="3"/>
        <v>1</v>
      </c>
      <c r="H112" s="37"/>
      <c r="I112" s="152"/>
      <c r="J112"/>
      <c r="K112"/>
      <c r="L112"/>
    </row>
    <row r="113" spans="1:12" x14ac:dyDescent="0.3">
      <c r="A113" s="2">
        <v>6310</v>
      </c>
      <c r="B113" s="2" t="s">
        <v>186</v>
      </c>
      <c r="C113" s="193">
        <v>0</v>
      </c>
      <c r="D113" s="193">
        <v>0</v>
      </c>
      <c r="E113" s="153">
        <v>0</v>
      </c>
      <c r="F113" s="37" t="str">
        <f t="shared" si="2"/>
        <v>NO</v>
      </c>
      <c r="G113" s="37">
        <f t="shared" si="3"/>
        <v>1</v>
      </c>
      <c r="H113" s="37"/>
      <c r="I113" s="152"/>
      <c r="J113"/>
      <c r="K113"/>
      <c r="L113"/>
    </row>
    <row r="114" spans="1:12" x14ac:dyDescent="0.3">
      <c r="A114" s="2">
        <v>7101</v>
      </c>
      <c r="B114" s="2" t="s">
        <v>34</v>
      </c>
      <c r="C114" s="193">
        <v>0</v>
      </c>
      <c r="D114" s="193">
        <v>0</v>
      </c>
      <c r="E114" s="153">
        <v>0</v>
      </c>
      <c r="F114" s="37" t="str">
        <f t="shared" si="2"/>
        <v>NO</v>
      </c>
      <c r="G114" s="37">
        <f t="shared" si="3"/>
        <v>1</v>
      </c>
      <c r="H114" s="37"/>
      <c r="I114" s="152"/>
      <c r="J114"/>
      <c r="K114"/>
      <c r="L114"/>
    </row>
    <row r="115" spans="1:12" x14ac:dyDescent="0.3">
      <c r="A115" s="2">
        <v>7102</v>
      </c>
      <c r="B115" s="2" t="s">
        <v>130</v>
      </c>
      <c r="C115" s="193">
        <v>153107642</v>
      </c>
      <c r="D115" s="193">
        <v>0</v>
      </c>
      <c r="E115" s="153">
        <v>153107642</v>
      </c>
      <c r="F115" s="37" t="str">
        <f t="shared" si="2"/>
        <v>SI</v>
      </c>
      <c r="G115" s="37">
        <f t="shared" si="3"/>
        <v>0</v>
      </c>
      <c r="H115" s="37"/>
      <c r="I115" s="152"/>
      <c r="J115"/>
      <c r="K115"/>
      <c r="L115"/>
    </row>
    <row r="116" spans="1:12" x14ac:dyDescent="0.3">
      <c r="A116" s="2">
        <v>7103</v>
      </c>
      <c r="B116" s="2" t="s">
        <v>340</v>
      </c>
      <c r="C116" s="193">
        <v>0</v>
      </c>
      <c r="D116" s="193">
        <v>0</v>
      </c>
      <c r="E116" s="153">
        <v>0</v>
      </c>
      <c r="F116" s="37" t="str">
        <f t="shared" si="2"/>
        <v>NO</v>
      </c>
      <c r="G116" s="37">
        <f t="shared" si="3"/>
        <v>1</v>
      </c>
      <c r="H116" s="37"/>
      <c r="I116" s="152"/>
      <c r="J116"/>
      <c r="K116"/>
      <c r="L116"/>
    </row>
    <row r="117" spans="1:12" x14ac:dyDescent="0.3">
      <c r="A117" s="2">
        <v>7104</v>
      </c>
      <c r="B117" s="2" t="s">
        <v>257</v>
      </c>
      <c r="C117" s="193">
        <v>0</v>
      </c>
      <c r="D117" s="193">
        <v>0</v>
      </c>
      <c r="E117" s="153">
        <v>0</v>
      </c>
      <c r="F117" s="37" t="str">
        <f t="shared" si="2"/>
        <v>NO</v>
      </c>
      <c r="G117" s="37">
        <f t="shared" si="3"/>
        <v>1</v>
      </c>
      <c r="H117" s="37"/>
      <c r="I117" s="152"/>
      <c r="J117"/>
      <c r="K117"/>
      <c r="L117"/>
    </row>
    <row r="118" spans="1:12" x14ac:dyDescent="0.3">
      <c r="A118" s="2">
        <v>7105</v>
      </c>
      <c r="B118" s="2" t="s">
        <v>266</v>
      </c>
      <c r="C118" s="193">
        <v>0</v>
      </c>
      <c r="D118" s="193">
        <v>0</v>
      </c>
      <c r="E118" s="153">
        <v>0</v>
      </c>
      <c r="F118" s="37" t="str">
        <f t="shared" si="2"/>
        <v>NO</v>
      </c>
      <c r="G118" s="37">
        <f t="shared" si="3"/>
        <v>1</v>
      </c>
      <c r="H118" s="37"/>
      <c r="I118" s="152"/>
      <c r="J118"/>
      <c r="K118"/>
      <c r="L118"/>
    </row>
    <row r="119" spans="1:12" x14ac:dyDescent="0.3">
      <c r="A119" s="2">
        <v>7106</v>
      </c>
      <c r="B119" s="2" t="s">
        <v>237</v>
      </c>
      <c r="C119" s="193">
        <v>0</v>
      </c>
      <c r="D119" s="193">
        <v>0</v>
      </c>
      <c r="E119" s="153">
        <v>0</v>
      </c>
      <c r="F119" s="37" t="str">
        <f t="shared" si="2"/>
        <v>NO</v>
      </c>
      <c r="G119" s="37">
        <f t="shared" si="3"/>
        <v>1</v>
      </c>
      <c r="H119" s="37"/>
      <c r="I119" s="152"/>
      <c r="J119"/>
      <c r="K119"/>
      <c r="L119"/>
    </row>
    <row r="120" spans="1:12" x14ac:dyDescent="0.3">
      <c r="A120" s="2">
        <v>7107</v>
      </c>
      <c r="B120" s="2" t="s">
        <v>320</v>
      </c>
      <c r="C120" s="193">
        <v>0</v>
      </c>
      <c r="D120" s="193">
        <v>0</v>
      </c>
      <c r="E120" s="153">
        <v>0</v>
      </c>
      <c r="F120" s="37" t="str">
        <f t="shared" si="2"/>
        <v>NO</v>
      </c>
      <c r="G120" s="37">
        <f t="shared" si="3"/>
        <v>1</v>
      </c>
      <c r="H120" s="37"/>
      <c r="I120" s="152"/>
      <c r="J120"/>
      <c r="K120"/>
      <c r="L120"/>
    </row>
    <row r="121" spans="1:12" x14ac:dyDescent="0.3">
      <c r="A121" s="2">
        <v>7108</v>
      </c>
      <c r="B121" s="2" t="s">
        <v>238</v>
      </c>
      <c r="C121" s="193">
        <v>263267</v>
      </c>
      <c r="D121" s="193">
        <v>0</v>
      </c>
      <c r="E121" s="153">
        <v>263267</v>
      </c>
      <c r="F121" s="37" t="str">
        <f t="shared" si="2"/>
        <v>SI</v>
      </c>
      <c r="G121" s="37">
        <f t="shared" si="3"/>
        <v>0</v>
      </c>
      <c r="H121" s="37"/>
      <c r="I121" s="152"/>
      <c r="J121"/>
      <c r="K121"/>
      <c r="L121"/>
    </row>
    <row r="122" spans="1:12" x14ac:dyDescent="0.3">
      <c r="A122" s="2">
        <v>7109</v>
      </c>
      <c r="B122" s="2" t="s">
        <v>242</v>
      </c>
      <c r="C122" s="193">
        <v>0</v>
      </c>
      <c r="D122" s="193">
        <v>0</v>
      </c>
      <c r="E122" s="153">
        <v>0</v>
      </c>
      <c r="F122" s="37" t="str">
        <f t="shared" si="2"/>
        <v>NO</v>
      </c>
      <c r="G122" s="37">
        <f t="shared" si="3"/>
        <v>1</v>
      </c>
      <c r="H122" s="37"/>
      <c r="I122" s="152"/>
      <c r="J122"/>
      <c r="K122"/>
      <c r="L122"/>
    </row>
    <row r="123" spans="1:12" x14ac:dyDescent="0.3">
      <c r="A123" s="2">
        <v>7110</v>
      </c>
      <c r="B123" s="2" t="s">
        <v>261</v>
      </c>
      <c r="C123" s="193">
        <v>0</v>
      </c>
      <c r="D123" s="193">
        <v>0</v>
      </c>
      <c r="E123" s="153">
        <v>0</v>
      </c>
      <c r="F123" s="37" t="str">
        <f t="shared" si="2"/>
        <v>NO</v>
      </c>
      <c r="G123" s="37">
        <f t="shared" si="3"/>
        <v>1</v>
      </c>
      <c r="H123" s="37"/>
      <c r="I123" s="152"/>
      <c r="J123"/>
      <c r="K123"/>
      <c r="L123"/>
    </row>
    <row r="124" spans="1:12" x14ac:dyDescent="0.3">
      <c r="A124" s="2">
        <v>7201</v>
      </c>
      <c r="B124" s="2" t="s">
        <v>100</v>
      </c>
      <c r="C124" s="193">
        <v>0</v>
      </c>
      <c r="D124" s="193">
        <v>0</v>
      </c>
      <c r="E124" s="153">
        <v>0</v>
      </c>
      <c r="F124" s="37" t="str">
        <f t="shared" si="2"/>
        <v>NO</v>
      </c>
      <c r="G124" s="37">
        <f t="shared" si="3"/>
        <v>1</v>
      </c>
      <c r="H124" s="37"/>
      <c r="I124" s="152"/>
      <c r="J124"/>
      <c r="K124"/>
      <c r="L124"/>
    </row>
    <row r="125" spans="1:12" x14ac:dyDescent="0.3">
      <c r="A125" s="2">
        <v>7202</v>
      </c>
      <c r="B125" s="2" t="s">
        <v>256</v>
      </c>
      <c r="C125" s="193">
        <v>0</v>
      </c>
      <c r="D125" s="193">
        <v>0</v>
      </c>
      <c r="E125" s="153">
        <v>0</v>
      </c>
      <c r="F125" s="37" t="str">
        <f t="shared" si="2"/>
        <v>NO</v>
      </c>
      <c r="G125" s="37">
        <f t="shared" si="3"/>
        <v>1</v>
      </c>
      <c r="H125" s="37"/>
      <c r="I125" s="152"/>
      <c r="J125"/>
      <c r="K125"/>
      <c r="L125"/>
    </row>
    <row r="126" spans="1:12" x14ac:dyDescent="0.3">
      <c r="A126" s="2">
        <v>7203</v>
      </c>
      <c r="B126" s="2" t="s">
        <v>244</v>
      </c>
      <c r="C126" s="193">
        <v>0</v>
      </c>
      <c r="D126" s="193">
        <v>0</v>
      </c>
      <c r="E126" s="153">
        <v>0</v>
      </c>
      <c r="F126" s="37" t="str">
        <f t="shared" si="2"/>
        <v>NO</v>
      </c>
      <c r="G126" s="37">
        <f t="shared" si="3"/>
        <v>1</v>
      </c>
      <c r="H126" s="37"/>
      <c r="I126" s="152"/>
      <c r="J126"/>
      <c r="K126"/>
      <c r="L126"/>
    </row>
    <row r="127" spans="1:12" x14ac:dyDescent="0.3">
      <c r="A127" s="2">
        <v>7301</v>
      </c>
      <c r="B127" s="2" t="s">
        <v>61</v>
      </c>
      <c r="C127" s="193">
        <v>0</v>
      </c>
      <c r="D127" s="193">
        <v>0</v>
      </c>
      <c r="E127" s="153">
        <v>0</v>
      </c>
      <c r="F127" s="37" t="str">
        <f t="shared" si="2"/>
        <v>NO</v>
      </c>
      <c r="G127" s="37">
        <f t="shared" si="3"/>
        <v>1</v>
      </c>
      <c r="H127" s="37"/>
      <c r="I127" s="152"/>
      <c r="J127"/>
      <c r="K127"/>
      <c r="L127"/>
    </row>
    <row r="128" spans="1:12" x14ac:dyDescent="0.3">
      <c r="A128" s="2">
        <v>7302</v>
      </c>
      <c r="B128" s="2" t="s">
        <v>285</v>
      </c>
      <c r="C128" s="193">
        <v>0</v>
      </c>
      <c r="D128" s="193">
        <v>0</v>
      </c>
      <c r="E128" s="153">
        <v>0</v>
      </c>
      <c r="F128" s="37" t="str">
        <f t="shared" si="2"/>
        <v>NO</v>
      </c>
      <c r="G128" s="37">
        <f t="shared" si="3"/>
        <v>1</v>
      </c>
      <c r="H128" s="37"/>
      <c r="I128" s="152"/>
      <c r="J128"/>
      <c r="K128"/>
      <c r="L128"/>
    </row>
    <row r="129" spans="1:12" x14ac:dyDescent="0.3">
      <c r="A129" s="2">
        <v>7303</v>
      </c>
      <c r="B129" s="2" t="s">
        <v>241</v>
      </c>
      <c r="C129" s="193">
        <v>0</v>
      </c>
      <c r="D129" s="193">
        <v>0</v>
      </c>
      <c r="E129" s="153">
        <v>0</v>
      </c>
      <c r="F129" s="37" t="str">
        <f t="shared" si="2"/>
        <v>NO</v>
      </c>
      <c r="G129" s="37">
        <f t="shared" si="3"/>
        <v>1</v>
      </c>
      <c r="H129" s="37"/>
      <c r="I129" s="152"/>
      <c r="J129"/>
      <c r="K129"/>
      <c r="L129"/>
    </row>
    <row r="130" spans="1:12" x14ac:dyDescent="0.3">
      <c r="A130" s="2">
        <v>7304</v>
      </c>
      <c r="B130" s="2" t="s">
        <v>95</v>
      </c>
      <c r="C130" s="193">
        <v>0</v>
      </c>
      <c r="D130" s="193">
        <v>0</v>
      </c>
      <c r="E130" s="153">
        <v>0</v>
      </c>
      <c r="F130" s="37" t="str">
        <f t="shared" si="2"/>
        <v>NO</v>
      </c>
      <c r="G130" s="37">
        <f t="shared" si="3"/>
        <v>1</v>
      </c>
      <c r="H130" s="37"/>
      <c r="I130" s="152"/>
      <c r="J130"/>
      <c r="K130"/>
      <c r="L130"/>
    </row>
    <row r="131" spans="1:12" x14ac:dyDescent="0.3">
      <c r="A131" s="2">
        <v>7305</v>
      </c>
      <c r="B131" s="2" t="s">
        <v>252</v>
      </c>
      <c r="C131" s="193">
        <v>0</v>
      </c>
      <c r="D131" s="193">
        <v>0</v>
      </c>
      <c r="E131" s="153">
        <v>0</v>
      </c>
      <c r="F131" s="37" t="str">
        <f t="shared" ref="F131:F194" si="4">IF(E131=0,"NO","SI")</f>
        <v>NO</v>
      </c>
      <c r="G131" s="37">
        <f t="shared" ref="G131:G194" si="5">IF(E131&gt;0,0,1)</f>
        <v>1</v>
      </c>
      <c r="H131" s="37"/>
      <c r="I131" s="152"/>
      <c r="J131"/>
      <c r="K131"/>
      <c r="L131"/>
    </row>
    <row r="132" spans="1:12" x14ac:dyDescent="0.3">
      <c r="A132" s="2">
        <v>7306</v>
      </c>
      <c r="B132" s="2" t="s">
        <v>151</v>
      </c>
      <c r="C132" s="193">
        <v>0</v>
      </c>
      <c r="D132" s="193">
        <v>0</v>
      </c>
      <c r="E132" s="153">
        <v>0</v>
      </c>
      <c r="F132" s="37" t="str">
        <f t="shared" si="4"/>
        <v>NO</v>
      </c>
      <c r="G132" s="37">
        <f t="shared" si="5"/>
        <v>1</v>
      </c>
      <c r="H132" s="37"/>
      <c r="I132" s="152"/>
      <c r="J132"/>
      <c r="K132"/>
      <c r="L132"/>
    </row>
    <row r="133" spans="1:12" x14ac:dyDescent="0.3">
      <c r="A133" s="2">
        <v>7307</v>
      </c>
      <c r="B133" s="2" t="s">
        <v>330</v>
      </c>
      <c r="C133" s="193">
        <v>0</v>
      </c>
      <c r="D133" s="193">
        <v>0</v>
      </c>
      <c r="E133" s="153">
        <v>0</v>
      </c>
      <c r="F133" s="37" t="str">
        <f t="shared" si="4"/>
        <v>NO</v>
      </c>
      <c r="G133" s="37">
        <f t="shared" si="5"/>
        <v>1</v>
      </c>
      <c r="H133" s="37"/>
      <c r="I133" s="152"/>
      <c r="J133"/>
      <c r="K133"/>
      <c r="L133"/>
    </row>
    <row r="134" spans="1:12" x14ac:dyDescent="0.3">
      <c r="A134" s="2">
        <v>7308</v>
      </c>
      <c r="B134" s="2" t="s">
        <v>142</v>
      </c>
      <c r="C134" s="193">
        <v>0</v>
      </c>
      <c r="D134" s="193">
        <v>0</v>
      </c>
      <c r="E134" s="153">
        <v>0</v>
      </c>
      <c r="F134" s="37" t="str">
        <f t="shared" si="4"/>
        <v>NO</v>
      </c>
      <c r="G134" s="37">
        <f t="shared" si="5"/>
        <v>1</v>
      </c>
      <c r="H134" s="37"/>
      <c r="I134" s="152"/>
      <c r="J134"/>
      <c r="K134"/>
      <c r="L134"/>
    </row>
    <row r="135" spans="1:12" x14ac:dyDescent="0.3">
      <c r="A135" s="2">
        <v>7309</v>
      </c>
      <c r="B135" s="2" t="s">
        <v>154</v>
      </c>
      <c r="C135" s="193">
        <v>0</v>
      </c>
      <c r="D135" s="193">
        <v>0</v>
      </c>
      <c r="E135" s="153">
        <v>0</v>
      </c>
      <c r="F135" s="37" t="str">
        <f t="shared" si="4"/>
        <v>NO</v>
      </c>
      <c r="G135" s="37">
        <f t="shared" si="5"/>
        <v>1</v>
      </c>
      <c r="H135" s="37"/>
      <c r="I135" s="152"/>
      <c r="J135"/>
      <c r="K135"/>
      <c r="L135"/>
    </row>
    <row r="136" spans="1:12" x14ac:dyDescent="0.3">
      <c r="A136" s="2">
        <v>7401</v>
      </c>
      <c r="B136" s="2" t="s">
        <v>94</v>
      </c>
      <c r="C136" s="193">
        <v>0</v>
      </c>
      <c r="D136" s="193">
        <v>0</v>
      </c>
      <c r="E136" s="153">
        <v>0</v>
      </c>
      <c r="F136" s="37" t="str">
        <f t="shared" si="4"/>
        <v>NO</v>
      </c>
      <c r="G136" s="37">
        <f t="shared" si="5"/>
        <v>1</v>
      </c>
      <c r="H136" s="37"/>
      <c r="I136" s="152"/>
      <c r="J136"/>
      <c r="K136"/>
      <c r="L136"/>
    </row>
    <row r="137" spans="1:12" x14ac:dyDescent="0.3">
      <c r="A137" s="2">
        <v>7402</v>
      </c>
      <c r="B137" s="2" t="s">
        <v>337</v>
      </c>
      <c r="C137" s="193">
        <v>0</v>
      </c>
      <c r="D137" s="193">
        <v>607139600</v>
      </c>
      <c r="E137" s="153">
        <v>607139600</v>
      </c>
      <c r="F137" s="37" t="str">
        <f t="shared" si="4"/>
        <v>SI</v>
      </c>
      <c r="G137" s="37">
        <f t="shared" si="5"/>
        <v>0</v>
      </c>
      <c r="H137" s="37"/>
      <c r="I137" s="152"/>
      <c r="J137"/>
      <c r="K137"/>
      <c r="L137"/>
    </row>
    <row r="138" spans="1:12" x14ac:dyDescent="0.3">
      <c r="A138" s="2">
        <v>7403</v>
      </c>
      <c r="B138" s="2" t="s">
        <v>293</v>
      </c>
      <c r="C138" s="193">
        <v>0</v>
      </c>
      <c r="D138" s="193">
        <v>0</v>
      </c>
      <c r="E138" s="153">
        <v>0</v>
      </c>
      <c r="F138" s="37" t="str">
        <f t="shared" si="4"/>
        <v>NO</v>
      </c>
      <c r="G138" s="37">
        <f t="shared" si="5"/>
        <v>1</v>
      </c>
      <c r="H138" s="37"/>
      <c r="I138" s="152"/>
      <c r="J138"/>
      <c r="K138"/>
      <c r="L138"/>
    </row>
    <row r="139" spans="1:12" x14ac:dyDescent="0.3">
      <c r="A139" s="2">
        <v>7404</v>
      </c>
      <c r="B139" s="2" t="s">
        <v>133</v>
      </c>
      <c r="C139" s="193">
        <v>0</v>
      </c>
      <c r="D139" s="193">
        <v>0</v>
      </c>
      <c r="E139" s="153">
        <v>0</v>
      </c>
      <c r="F139" s="37" t="str">
        <f t="shared" si="4"/>
        <v>NO</v>
      </c>
      <c r="G139" s="37">
        <f t="shared" si="5"/>
        <v>1</v>
      </c>
      <c r="H139" s="37"/>
      <c r="I139" s="152"/>
      <c r="J139"/>
      <c r="K139"/>
      <c r="L139"/>
    </row>
    <row r="140" spans="1:12" x14ac:dyDescent="0.3">
      <c r="A140" s="2">
        <v>7405</v>
      </c>
      <c r="B140" s="2" t="s">
        <v>260</v>
      </c>
      <c r="C140" s="193">
        <v>0</v>
      </c>
      <c r="D140" s="193">
        <v>0</v>
      </c>
      <c r="E140" s="153">
        <v>0</v>
      </c>
      <c r="F140" s="37" t="str">
        <f t="shared" si="4"/>
        <v>NO</v>
      </c>
      <c r="G140" s="37">
        <f t="shared" si="5"/>
        <v>1</v>
      </c>
      <c r="H140" s="37"/>
      <c r="I140" s="152"/>
      <c r="J140"/>
      <c r="K140"/>
      <c r="L140"/>
    </row>
    <row r="141" spans="1:12" x14ac:dyDescent="0.3">
      <c r="A141" s="2">
        <v>7406</v>
      </c>
      <c r="B141" s="2" t="s">
        <v>90</v>
      </c>
      <c r="C141" s="193">
        <v>0</v>
      </c>
      <c r="D141" s="193">
        <v>0</v>
      </c>
      <c r="E141" s="153">
        <v>0</v>
      </c>
      <c r="F141" s="37" t="str">
        <f t="shared" si="4"/>
        <v>NO</v>
      </c>
      <c r="G141" s="37">
        <f t="shared" si="5"/>
        <v>1</v>
      </c>
      <c r="H141" s="37"/>
      <c r="I141" s="152"/>
      <c r="J141"/>
      <c r="K141"/>
      <c r="L141"/>
    </row>
    <row r="142" spans="1:12" x14ac:dyDescent="0.3">
      <c r="A142" s="2">
        <v>7407</v>
      </c>
      <c r="B142" s="2" t="s">
        <v>336</v>
      </c>
      <c r="C142" s="193">
        <v>5429811889</v>
      </c>
      <c r="D142" s="193">
        <v>0</v>
      </c>
      <c r="E142" s="153">
        <v>5429811889</v>
      </c>
      <c r="F142" s="37" t="str">
        <f t="shared" si="4"/>
        <v>SI</v>
      </c>
      <c r="G142" s="37">
        <f t="shared" si="5"/>
        <v>0</v>
      </c>
      <c r="H142" s="37"/>
      <c r="I142" s="152"/>
      <c r="J142"/>
      <c r="K142"/>
      <c r="L142"/>
    </row>
    <row r="143" spans="1:12" x14ac:dyDescent="0.3">
      <c r="A143" s="2">
        <v>7408</v>
      </c>
      <c r="B143" s="2" t="s">
        <v>325</v>
      </c>
      <c r="C143" s="193">
        <v>0</v>
      </c>
      <c r="D143" s="193">
        <v>0</v>
      </c>
      <c r="E143" s="153">
        <v>0</v>
      </c>
      <c r="F143" s="37" t="str">
        <f t="shared" si="4"/>
        <v>NO</v>
      </c>
      <c r="G143" s="37">
        <f t="shared" si="5"/>
        <v>1</v>
      </c>
      <c r="H143" s="37"/>
      <c r="I143" s="152"/>
      <c r="J143"/>
      <c r="K143"/>
      <c r="L143"/>
    </row>
    <row r="144" spans="1:12" x14ac:dyDescent="0.3">
      <c r="A144" s="2">
        <v>8101</v>
      </c>
      <c r="B144" s="2" t="s">
        <v>32</v>
      </c>
      <c r="C144" s="193">
        <v>0</v>
      </c>
      <c r="D144" s="193">
        <v>0</v>
      </c>
      <c r="E144" s="153">
        <v>0</v>
      </c>
      <c r="F144" s="37" t="str">
        <f t="shared" si="4"/>
        <v>NO</v>
      </c>
      <c r="G144" s="37">
        <f t="shared" si="5"/>
        <v>1</v>
      </c>
      <c r="H144" s="37"/>
      <c r="I144" s="152"/>
      <c r="J144"/>
      <c r="K144"/>
      <c r="L144"/>
    </row>
    <row r="145" spans="1:12" x14ac:dyDescent="0.3">
      <c r="A145" s="2">
        <v>8102</v>
      </c>
      <c r="B145" s="2" t="s">
        <v>73</v>
      </c>
      <c r="C145" s="193">
        <v>0</v>
      </c>
      <c r="D145" s="193">
        <v>0</v>
      </c>
      <c r="E145" s="153">
        <v>0</v>
      </c>
      <c r="F145" s="37" t="str">
        <f t="shared" si="4"/>
        <v>NO</v>
      </c>
      <c r="G145" s="37">
        <f t="shared" si="5"/>
        <v>1</v>
      </c>
      <c r="H145" s="37"/>
      <c r="I145" s="152"/>
      <c r="J145"/>
      <c r="K145"/>
      <c r="L145"/>
    </row>
    <row r="146" spans="1:12" x14ac:dyDescent="0.3">
      <c r="A146" s="2">
        <v>8103</v>
      </c>
      <c r="B146" s="2" t="s">
        <v>39</v>
      </c>
      <c r="C146" s="193">
        <v>0</v>
      </c>
      <c r="D146" s="193">
        <v>0</v>
      </c>
      <c r="E146" s="153">
        <v>0</v>
      </c>
      <c r="F146" s="37" t="str">
        <f t="shared" si="4"/>
        <v>NO</v>
      </c>
      <c r="G146" s="37">
        <f t="shared" si="5"/>
        <v>1</v>
      </c>
      <c r="H146" s="37"/>
      <c r="I146" s="152"/>
      <c r="J146"/>
      <c r="K146"/>
      <c r="L146"/>
    </row>
    <row r="147" spans="1:12" x14ac:dyDescent="0.3">
      <c r="A147" s="2">
        <v>8104</v>
      </c>
      <c r="B147" s="2" t="s">
        <v>303</v>
      </c>
      <c r="C147" s="193">
        <v>0</v>
      </c>
      <c r="D147" s="193">
        <v>0</v>
      </c>
      <c r="E147" s="153">
        <v>0</v>
      </c>
      <c r="F147" s="37" t="str">
        <f t="shared" si="4"/>
        <v>NO</v>
      </c>
      <c r="G147" s="37">
        <f t="shared" si="5"/>
        <v>1</v>
      </c>
      <c r="H147" s="37"/>
      <c r="I147" s="152"/>
      <c r="J147"/>
      <c r="K147"/>
      <c r="L147"/>
    </row>
    <row r="148" spans="1:12" x14ac:dyDescent="0.3">
      <c r="A148" s="2">
        <v>8105</v>
      </c>
      <c r="B148" s="2" t="s">
        <v>310</v>
      </c>
      <c r="C148" s="193">
        <v>0</v>
      </c>
      <c r="D148" s="193">
        <v>0</v>
      </c>
      <c r="E148" s="153">
        <v>0</v>
      </c>
      <c r="F148" s="37" t="str">
        <f t="shared" si="4"/>
        <v>NO</v>
      </c>
      <c r="G148" s="37">
        <f t="shared" si="5"/>
        <v>1</v>
      </c>
      <c r="H148" s="37"/>
      <c r="I148" s="152"/>
      <c r="J148"/>
      <c r="K148"/>
      <c r="L148"/>
    </row>
    <row r="149" spans="1:12" x14ac:dyDescent="0.3">
      <c r="A149" s="2">
        <v>8106</v>
      </c>
      <c r="B149" s="2" t="s">
        <v>83</v>
      </c>
      <c r="C149" s="193">
        <v>4145027701</v>
      </c>
      <c r="D149" s="193">
        <v>0</v>
      </c>
      <c r="E149" s="153">
        <v>4145027701</v>
      </c>
      <c r="F149" s="37" t="str">
        <f t="shared" si="4"/>
        <v>SI</v>
      </c>
      <c r="G149" s="37">
        <f t="shared" si="5"/>
        <v>0</v>
      </c>
      <c r="H149" s="37"/>
      <c r="I149" s="152"/>
      <c r="J149"/>
      <c r="K149"/>
      <c r="L149"/>
    </row>
    <row r="150" spans="1:12" x14ac:dyDescent="0.3">
      <c r="A150" s="2">
        <v>8107</v>
      </c>
      <c r="B150" s="2" t="s">
        <v>70</v>
      </c>
      <c r="C150" s="193">
        <v>0</v>
      </c>
      <c r="D150" s="193">
        <v>0</v>
      </c>
      <c r="E150" s="153">
        <v>0</v>
      </c>
      <c r="F150" s="37" t="str">
        <f t="shared" si="4"/>
        <v>NO</v>
      </c>
      <c r="G150" s="37">
        <f t="shared" si="5"/>
        <v>1</v>
      </c>
      <c r="H150" s="37"/>
      <c r="I150" s="152"/>
      <c r="J150"/>
      <c r="K150"/>
      <c r="L150"/>
    </row>
    <row r="151" spans="1:12" x14ac:dyDescent="0.3">
      <c r="A151" s="2">
        <v>8108</v>
      </c>
      <c r="B151" s="2" t="s">
        <v>37</v>
      </c>
      <c r="C151" s="193">
        <v>0</v>
      </c>
      <c r="D151" s="193">
        <v>0</v>
      </c>
      <c r="E151" s="153">
        <v>0</v>
      </c>
      <c r="F151" s="37" t="str">
        <f t="shared" si="4"/>
        <v>NO</v>
      </c>
      <c r="G151" s="37">
        <f t="shared" si="5"/>
        <v>1</v>
      </c>
      <c r="H151" s="37"/>
      <c r="I151" s="152"/>
      <c r="J151"/>
      <c r="K151"/>
      <c r="L151"/>
    </row>
    <row r="152" spans="1:12" x14ac:dyDescent="0.3">
      <c r="A152" s="2">
        <v>8109</v>
      </c>
      <c r="B152" s="2" t="s">
        <v>308</v>
      </c>
      <c r="C152" s="193">
        <v>0</v>
      </c>
      <c r="D152" s="193">
        <v>0</v>
      </c>
      <c r="E152" s="153">
        <v>0</v>
      </c>
      <c r="F152" s="37" t="str">
        <f t="shared" si="4"/>
        <v>NO</v>
      </c>
      <c r="G152" s="37">
        <f t="shared" si="5"/>
        <v>1</v>
      </c>
      <c r="H152" s="37"/>
      <c r="I152" s="152"/>
      <c r="J152"/>
      <c r="K152"/>
      <c r="L152"/>
    </row>
    <row r="153" spans="1:12" x14ac:dyDescent="0.3">
      <c r="A153" s="2">
        <v>8110</v>
      </c>
      <c r="B153" s="2" t="s">
        <v>19</v>
      </c>
      <c r="C153" s="193">
        <v>0</v>
      </c>
      <c r="D153" s="193">
        <v>0</v>
      </c>
      <c r="E153" s="153">
        <v>0</v>
      </c>
      <c r="F153" s="37" t="str">
        <f t="shared" si="4"/>
        <v>NO</v>
      </c>
      <c r="G153" s="37">
        <f t="shared" si="5"/>
        <v>1</v>
      </c>
      <c r="H153" s="37"/>
      <c r="I153" s="152"/>
      <c r="J153"/>
      <c r="K153"/>
      <c r="L153"/>
    </row>
    <row r="154" spans="1:12" x14ac:dyDescent="0.3">
      <c r="A154" s="2">
        <v>8111</v>
      </c>
      <c r="B154" s="2" t="s">
        <v>84</v>
      </c>
      <c r="C154" s="193">
        <v>295932987</v>
      </c>
      <c r="D154" s="193">
        <v>0</v>
      </c>
      <c r="E154" s="153">
        <v>295932987</v>
      </c>
      <c r="F154" s="37" t="str">
        <f t="shared" si="4"/>
        <v>SI</v>
      </c>
      <c r="G154" s="37">
        <f t="shared" si="5"/>
        <v>0</v>
      </c>
      <c r="H154" s="37"/>
      <c r="I154" s="152"/>
      <c r="J154"/>
      <c r="K154"/>
      <c r="L154"/>
    </row>
    <row r="155" spans="1:12" x14ac:dyDescent="0.3">
      <c r="A155" s="2">
        <v>8112</v>
      </c>
      <c r="B155" s="2" t="s">
        <v>24</v>
      </c>
      <c r="C155" s="193">
        <v>0</v>
      </c>
      <c r="D155" s="193">
        <v>0</v>
      </c>
      <c r="E155" s="153">
        <v>0</v>
      </c>
      <c r="F155" s="37" t="str">
        <f t="shared" si="4"/>
        <v>NO</v>
      </c>
      <c r="G155" s="37">
        <f t="shared" si="5"/>
        <v>1</v>
      </c>
      <c r="H155" s="37"/>
      <c r="I155" s="152"/>
      <c r="J155"/>
      <c r="K155"/>
      <c r="L155"/>
    </row>
    <row r="156" spans="1:12" x14ac:dyDescent="0.3">
      <c r="A156" s="2">
        <v>8201</v>
      </c>
      <c r="B156" s="2" t="s">
        <v>125</v>
      </c>
      <c r="C156" s="193">
        <v>0</v>
      </c>
      <c r="D156" s="193">
        <v>0</v>
      </c>
      <c r="E156" s="153">
        <v>0</v>
      </c>
      <c r="F156" s="37" t="str">
        <f t="shared" si="4"/>
        <v>NO</v>
      </c>
      <c r="G156" s="37">
        <f t="shared" si="5"/>
        <v>1</v>
      </c>
      <c r="H156" s="37"/>
      <c r="I156" s="152"/>
      <c r="J156"/>
      <c r="K156"/>
      <c r="L156"/>
    </row>
    <row r="157" spans="1:12" x14ac:dyDescent="0.3">
      <c r="A157" s="2">
        <v>8202</v>
      </c>
      <c r="B157" s="2" t="s">
        <v>194</v>
      </c>
      <c r="C157" s="193">
        <v>0</v>
      </c>
      <c r="D157" s="193">
        <v>0</v>
      </c>
      <c r="E157" s="153">
        <v>0</v>
      </c>
      <c r="F157" s="37" t="str">
        <f t="shared" si="4"/>
        <v>NO</v>
      </c>
      <c r="G157" s="37">
        <f t="shared" si="5"/>
        <v>1</v>
      </c>
      <c r="H157" s="37"/>
      <c r="I157" s="152"/>
      <c r="J157"/>
      <c r="K157"/>
      <c r="L157"/>
    </row>
    <row r="158" spans="1:12" x14ac:dyDescent="0.3">
      <c r="A158" s="2">
        <v>8203</v>
      </c>
      <c r="B158" s="2" t="s">
        <v>113</v>
      </c>
      <c r="C158" s="193">
        <v>0</v>
      </c>
      <c r="D158" s="193">
        <v>0</v>
      </c>
      <c r="E158" s="153">
        <v>0</v>
      </c>
      <c r="F158" s="37" t="str">
        <f t="shared" si="4"/>
        <v>NO</v>
      </c>
      <c r="G158" s="37">
        <f t="shared" si="5"/>
        <v>1</v>
      </c>
      <c r="H158" s="37"/>
      <c r="I158" s="152"/>
      <c r="J158"/>
      <c r="K158"/>
      <c r="L158"/>
    </row>
    <row r="159" spans="1:12" x14ac:dyDescent="0.3">
      <c r="A159" s="2">
        <v>8204</v>
      </c>
      <c r="B159" s="2" t="s">
        <v>288</v>
      </c>
      <c r="C159" s="193">
        <v>0</v>
      </c>
      <c r="D159" s="193">
        <v>0</v>
      </c>
      <c r="E159" s="153">
        <v>0</v>
      </c>
      <c r="F159" s="37" t="str">
        <f t="shared" si="4"/>
        <v>NO</v>
      </c>
      <c r="G159" s="37">
        <f t="shared" si="5"/>
        <v>1</v>
      </c>
      <c r="H159" s="37"/>
      <c r="I159" s="152"/>
      <c r="J159"/>
      <c r="K159"/>
      <c r="L159"/>
    </row>
    <row r="160" spans="1:12" x14ac:dyDescent="0.3">
      <c r="A160" s="2">
        <v>8205</v>
      </c>
      <c r="B160" s="2" t="s">
        <v>128</v>
      </c>
      <c r="C160" s="193">
        <v>0</v>
      </c>
      <c r="D160" s="193">
        <v>0</v>
      </c>
      <c r="E160" s="153">
        <v>0</v>
      </c>
      <c r="F160" s="37" t="str">
        <f t="shared" si="4"/>
        <v>NO</v>
      </c>
      <c r="G160" s="37">
        <f t="shared" si="5"/>
        <v>1</v>
      </c>
      <c r="H160" s="37"/>
      <c r="I160" s="152"/>
      <c r="J160"/>
      <c r="K160"/>
      <c r="L160"/>
    </row>
    <row r="161" spans="1:12" x14ac:dyDescent="0.3">
      <c r="A161" s="2">
        <v>8206</v>
      </c>
      <c r="B161" s="2" t="s">
        <v>129</v>
      </c>
      <c r="C161" s="193">
        <v>0</v>
      </c>
      <c r="D161" s="193">
        <v>0</v>
      </c>
      <c r="E161" s="153">
        <v>0</v>
      </c>
      <c r="F161" s="37" t="str">
        <f t="shared" si="4"/>
        <v>NO</v>
      </c>
      <c r="G161" s="37">
        <f t="shared" si="5"/>
        <v>1</v>
      </c>
      <c r="H161" s="37"/>
      <c r="I161" s="152"/>
      <c r="J161"/>
      <c r="K161"/>
      <c r="L161"/>
    </row>
    <row r="162" spans="1:12" x14ac:dyDescent="0.3">
      <c r="A162" s="2">
        <v>8207</v>
      </c>
      <c r="B162" s="2" t="s">
        <v>335</v>
      </c>
      <c r="C162" s="193">
        <v>0</v>
      </c>
      <c r="D162" s="193">
        <v>0</v>
      </c>
      <c r="E162" s="153">
        <v>0</v>
      </c>
      <c r="F162" s="37" t="str">
        <f t="shared" si="4"/>
        <v>NO</v>
      </c>
      <c r="G162" s="37">
        <f t="shared" si="5"/>
        <v>1</v>
      </c>
      <c r="H162" s="37"/>
      <c r="I162" s="152"/>
      <c r="J162"/>
      <c r="K162"/>
      <c r="L162"/>
    </row>
    <row r="163" spans="1:12" x14ac:dyDescent="0.3">
      <c r="A163" s="2">
        <v>8301</v>
      </c>
      <c r="B163" s="2" t="s">
        <v>64</v>
      </c>
      <c r="C163" s="193">
        <v>0</v>
      </c>
      <c r="D163" s="193">
        <v>0</v>
      </c>
      <c r="E163" s="153">
        <v>0</v>
      </c>
      <c r="F163" s="37" t="str">
        <f t="shared" si="4"/>
        <v>NO</v>
      </c>
      <c r="G163" s="37">
        <f t="shared" si="5"/>
        <v>1</v>
      </c>
      <c r="H163" s="37"/>
      <c r="I163" s="152"/>
      <c r="J163"/>
      <c r="K163"/>
      <c r="L163"/>
    </row>
    <row r="164" spans="1:12" x14ac:dyDescent="0.3">
      <c r="A164" s="2">
        <v>8302</v>
      </c>
      <c r="B164" s="2" t="s">
        <v>301</v>
      </c>
      <c r="C164" s="193">
        <v>0</v>
      </c>
      <c r="D164" s="193">
        <v>0</v>
      </c>
      <c r="E164" s="153">
        <v>0</v>
      </c>
      <c r="F164" s="37" t="str">
        <f t="shared" si="4"/>
        <v>NO</v>
      </c>
      <c r="G164" s="37">
        <f t="shared" si="5"/>
        <v>1</v>
      </c>
      <c r="H164" s="37"/>
      <c r="I164" s="152"/>
      <c r="J164"/>
      <c r="K164"/>
      <c r="L164"/>
    </row>
    <row r="165" spans="1:12" x14ac:dyDescent="0.3">
      <c r="A165" s="2">
        <v>8303</v>
      </c>
      <c r="B165" s="2" t="s">
        <v>109</v>
      </c>
      <c r="C165" s="193">
        <v>0</v>
      </c>
      <c r="D165" s="193">
        <v>0</v>
      </c>
      <c r="E165" s="153">
        <v>0</v>
      </c>
      <c r="F165" s="37" t="str">
        <f t="shared" si="4"/>
        <v>NO</v>
      </c>
      <c r="G165" s="37">
        <f t="shared" si="5"/>
        <v>1</v>
      </c>
      <c r="H165" s="37"/>
      <c r="I165" s="152"/>
      <c r="J165"/>
      <c r="K165"/>
      <c r="L165"/>
    </row>
    <row r="166" spans="1:12" x14ac:dyDescent="0.3">
      <c r="A166" s="2">
        <v>8304</v>
      </c>
      <c r="B166" s="2" t="s">
        <v>173</v>
      </c>
      <c r="C166" s="193">
        <v>0</v>
      </c>
      <c r="D166" s="193">
        <v>0</v>
      </c>
      <c r="E166" s="153">
        <v>0</v>
      </c>
      <c r="F166" s="37" t="str">
        <f t="shared" si="4"/>
        <v>NO</v>
      </c>
      <c r="G166" s="37">
        <f t="shared" si="5"/>
        <v>1</v>
      </c>
      <c r="H166" s="37"/>
      <c r="I166" s="152"/>
      <c r="J166"/>
      <c r="K166"/>
      <c r="L166"/>
    </row>
    <row r="167" spans="1:12" x14ac:dyDescent="0.3">
      <c r="A167" s="2">
        <v>8305</v>
      </c>
      <c r="B167" s="2" t="s">
        <v>126</v>
      </c>
      <c r="C167" s="193">
        <v>0</v>
      </c>
      <c r="D167" s="193">
        <v>0</v>
      </c>
      <c r="E167" s="153">
        <v>0</v>
      </c>
      <c r="F167" s="37" t="str">
        <f t="shared" si="4"/>
        <v>NO</v>
      </c>
      <c r="G167" s="37">
        <f t="shared" si="5"/>
        <v>1</v>
      </c>
      <c r="H167" s="37"/>
      <c r="I167" s="152"/>
      <c r="J167"/>
      <c r="K167"/>
      <c r="L167"/>
    </row>
    <row r="168" spans="1:12" x14ac:dyDescent="0.3">
      <c r="A168" s="2">
        <v>8306</v>
      </c>
      <c r="B168" s="2" t="s">
        <v>114</v>
      </c>
      <c r="C168" s="193">
        <v>0</v>
      </c>
      <c r="D168" s="193">
        <v>0</v>
      </c>
      <c r="E168" s="153">
        <v>0</v>
      </c>
      <c r="F168" s="37" t="str">
        <f t="shared" si="4"/>
        <v>NO</v>
      </c>
      <c r="G168" s="37">
        <f t="shared" si="5"/>
        <v>1</v>
      </c>
      <c r="H168" s="37"/>
      <c r="I168" s="152"/>
      <c r="J168"/>
      <c r="K168"/>
      <c r="L168"/>
    </row>
    <row r="169" spans="1:12" x14ac:dyDescent="0.3">
      <c r="A169" s="2">
        <v>8307</v>
      </c>
      <c r="B169" s="2" t="s">
        <v>289</v>
      </c>
      <c r="C169" s="193">
        <v>0</v>
      </c>
      <c r="D169" s="193">
        <v>0</v>
      </c>
      <c r="E169" s="153">
        <v>0</v>
      </c>
      <c r="F169" s="37" t="str">
        <f t="shared" si="4"/>
        <v>NO</v>
      </c>
      <c r="G169" s="37">
        <f t="shared" si="5"/>
        <v>1</v>
      </c>
      <c r="H169" s="37"/>
      <c r="I169" s="152"/>
      <c r="J169"/>
      <c r="K169"/>
      <c r="L169"/>
    </row>
    <row r="170" spans="1:12" x14ac:dyDescent="0.3">
      <c r="A170" s="2">
        <v>8308</v>
      </c>
      <c r="B170" s="2" t="s">
        <v>314</v>
      </c>
      <c r="C170" s="193">
        <v>0</v>
      </c>
      <c r="D170" s="193">
        <v>0</v>
      </c>
      <c r="E170" s="153">
        <v>0</v>
      </c>
      <c r="F170" s="37" t="str">
        <f t="shared" si="4"/>
        <v>NO</v>
      </c>
      <c r="G170" s="37">
        <f t="shared" si="5"/>
        <v>1</v>
      </c>
      <c r="H170" s="37"/>
      <c r="I170" s="152"/>
      <c r="J170"/>
      <c r="K170"/>
      <c r="L170"/>
    </row>
    <row r="171" spans="1:12" x14ac:dyDescent="0.3">
      <c r="A171" s="2">
        <v>8309</v>
      </c>
      <c r="B171" s="2" t="s">
        <v>251</v>
      </c>
      <c r="C171" s="193">
        <v>0</v>
      </c>
      <c r="D171" s="193">
        <v>0</v>
      </c>
      <c r="E171" s="153">
        <v>0</v>
      </c>
      <c r="F171" s="37" t="str">
        <f t="shared" si="4"/>
        <v>NO</v>
      </c>
      <c r="G171" s="37">
        <f t="shared" si="5"/>
        <v>1</v>
      </c>
      <c r="H171" s="37"/>
      <c r="I171" s="152"/>
      <c r="J171"/>
      <c r="K171"/>
      <c r="L171"/>
    </row>
    <row r="172" spans="1:12" x14ac:dyDescent="0.3">
      <c r="A172" s="2">
        <v>8310</v>
      </c>
      <c r="B172" s="2" t="s">
        <v>112</v>
      </c>
      <c r="C172" s="193">
        <v>0</v>
      </c>
      <c r="D172" s="193">
        <v>0</v>
      </c>
      <c r="E172" s="153">
        <v>0</v>
      </c>
      <c r="F172" s="37" t="str">
        <f t="shared" si="4"/>
        <v>NO</v>
      </c>
      <c r="G172" s="37">
        <f t="shared" si="5"/>
        <v>1</v>
      </c>
      <c r="H172" s="37"/>
      <c r="I172" s="152"/>
      <c r="J172"/>
      <c r="K172"/>
      <c r="L172"/>
    </row>
    <row r="173" spans="1:12" x14ac:dyDescent="0.3">
      <c r="A173" s="2">
        <v>8311</v>
      </c>
      <c r="B173" s="2" t="s">
        <v>132</v>
      </c>
      <c r="C173" s="193">
        <v>0</v>
      </c>
      <c r="D173" s="193">
        <v>0</v>
      </c>
      <c r="E173" s="153">
        <v>0</v>
      </c>
      <c r="F173" s="37" t="str">
        <f t="shared" si="4"/>
        <v>NO</v>
      </c>
      <c r="G173" s="37">
        <f t="shared" si="5"/>
        <v>1</v>
      </c>
      <c r="H173" s="37"/>
      <c r="I173" s="152"/>
      <c r="J173"/>
      <c r="K173"/>
      <c r="L173"/>
    </row>
    <row r="174" spans="1:12" x14ac:dyDescent="0.3">
      <c r="A174" s="2">
        <v>8312</v>
      </c>
      <c r="B174" s="2" t="s">
        <v>304</v>
      </c>
      <c r="C174" s="193">
        <v>0</v>
      </c>
      <c r="D174" s="193">
        <v>0</v>
      </c>
      <c r="E174" s="153">
        <v>0</v>
      </c>
      <c r="F174" s="37" t="str">
        <f t="shared" si="4"/>
        <v>NO</v>
      </c>
      <c r="G174" s="37">
        <f t="shared" si="5"/>
        <v>1</v>
      </c>
      <c r="H174" s="37"/>
      <c r="I174" s="152"/>
      <c r="J174"/>
      <c r="K174"/>
      <c r="L174"/>
    </row>
    <row r="175" spans="1:12" x14ac:dyDescent="0.3">
      <c r="A175" s="2">
        <v>8313</v>
      </c>
      <c r="B175" s="2" t="s">
        <v>274</v>
      </c>
      <c r="C175" s="193">
        <v>0</v>
      </c>
      <c r="D175" s="193">
        <v>0</v>
      </c>
      <c r="E175" s="153">
        <v>0</v>
      </c>
      <c r="F175" s="37" t="str">
        <f t="shared" si="4"/>
        <v>NO</v>
      </c>
      <c r="G175" s="37">
        <f t="shared" si="5"/>
        <v>1</v>
      </c>
      <c r="H175" s="37"/>
      <c r="I175" s="152"/>
      <c r="J175"/>
      <c r="K175"/>
      <c r="L175"/>
    </row>
    <row r="176" spans="1:12" x14ac:dyDescent="0.3">
      <c r="A176" s="2">
        <v>8314</v>
      </c>
      <c r="B176" s="2" t="s">
        <v>248</v>
      </c>
      <c r="C176" s="193">
        <v>0</v>
      </c>
      <c r="D176" s="193">
        <v>0</v>
      </c>
      <c r="E176" s="153">
        <v>0</v>
      </c>
      <c r="F176" s="37" t="str">
        <f t="shared" si="4"/>
        <v>NO</v>
      </c>
      <c r="G176" s="37">
        <f t="shared" si="5"/>
        <v>1</v>
      </c>
      <c r="H176" s="37"/>
      <c r="I176" s="152"/>
      <c r="J176"/>
      <c r="K176"/>
      <c r="L176"/>
    </row>
    <row r="177" spans="1:12" x14ac:dyDescent="0.3">
      <c r="A177" s="2">
        <v>9101</v>
      </c>
      <c r="B177" s="2" t="s">
        <v>29</v>
      </c>
      <c r="C177" s="193">
        <v>0</v>
      </c>
      <c r="D177" s="193">
        <v>0</v>
      </c>
      <c r="E177" s="153">
        <v>0</v>
      </c>
      <c r="F177" s="37" t="str">
        <f t="shared" si="4"/>
        <v>NO</v>
      </c>
      <c r="G177" s="37">
        <f t="shared" si="5"/>
        <v>1</v>
      </c>
      <c r="H177" s="37"/>
      <c r="I177" s="152"/>
      <c r="J177"/>
      <c r="K177"/>
      <c r="L177"/>
    </row>
    <row r="178" spans="1:12" x14ac:dyDescent="0.3">
      <c r="A178" s="2">
        <v>9102</v>
      </c>
      <c r="B178" s="2" t="s">
        <v>328</v>
      </c>
      <c r="C178" s="193">
        <v>0</v>
      </c>
      <c r="D178" s="193">
        <v>0</v>
      </c>
      <c r="E178" s="153">
        <v>0</v>
      </c>
      <c r="F178" s="37" t="str">
        <f t="shared" si="4"/>
        <v>NO</v>
      </c>
      <c r="G178" s="37">
        <f t="shared" si="5"/>
        <v>1</v>
      </c>
      <c r="H178" s="37"/>
      <c r="I178" s="152"/>
      <c r="J178"/>
      <c r="K178"/>
      <c r="L178"/>
    </row>
    <row r="179" spans="1:12" x14ac:dyDescent="0.3">
      <c r="A179" s="2">
        <v>9103</v>
      </c>
      <c r="B179" s="2" t="s">
        <v>185</v>
      </c>
      <c r="C179" s="193">
        <v>0</v>
      </c>
      <c r="D179" s="193">
        <v>0</v>
      </c>
      <c r="E179" s="153">
        <v>0</v>
      </c>
      <c r="F179" s="37" t="str">
        <f t="shared" si="4"/>
        <v>NO</v>
      </c>
      <c r="G179" s="37">
        <f t="shared" si="5"/>
        <v>1</v>
      </c>
      <c r="H179" s="37"/>
      <c r="I179" s="152"/>
      <c r="J179"/>
      <c r="K179"/>
      <c r="L179"/>
    </row>
    <row r="180" spans="1:12" x14ac:dyDescent="0.3">
      <c r="A180" s="2">
        <v>9104</v>
      </c>
      <c r="B180" s="2" t="s">
        <v>341</v>
      </c>
      <c r="C180" s="193">
        <v>1747028097</v>
      </c>
      <c r="D180" s="193">
        <v>0</v>
      </c>
      <c r="E180" s="153">
        <v>1747028097</v>
      </c>
      <c r="F180" s="37" t="str">
        <f t="shared" si="4"/>
        <v>SI</v>
      </c>
      <c r="G180" s="37">
        <f t="shared" si="5"/>
        <v>0</v>
      </c>
      <c r="H180" s="37"/>
      <c r="I180" s="152"/>
      <c r="J180"/>
      <c r="K180"/>
      <c r="L180"/>
    </row>
    <row r="181" spans="1:12" x14ac:dyDescent="0.3">
      <c r="A181" s="2">
        <v>9105</v>
      </c>
      <c r="B181" s="2" t="s">
        <v>297</v>
      </c>
      <c r="C181" s="193">
        <v>0</v>
      </c>
      <c r="D181" s="193">
        <v>0</v>
      </c>
      <c r="E181" s="153">
        <v>0</v>
      </c>
      <c r="F181" s="37" t="str">
        <f t="shared" si="4"/>
        <v>NO</v>
      </c>
      <c r="G181" s="37">
        <f t="shared" si="5"/>
        <v>1</v>
      </c>
      <c r="H181" s="37"/>
      <c r="I181" s="152"/>
      <c r="J181"/>
      <c r="K181"/>
      <c r="L181"/>
    </row>
    <row r="182" spans="1:12" x14ac:dyDescent="0.3">
      <c r="A182" s="2">
        <v>9106</v>
      </c>
      <c r="B182" s="2" t="s">
        <v>299</v>
      </c>
      <c r="C182" s="193">
        <v>0</v>
      </c>
      <c r="D182" s="193">
        <v>0</v>
      </c>
      <c r="E182" s="153">
        <v>0</v>
      </c>
      <c r="F182" s="37" t="str">
        <f t="shared" si="4"/>
        <v>NO</v>
      </c>
      <c r="G182" s="37">
        <f t="shared" si="5"/>
        <v>1</v>
      </c>
      <c r="H182" s="37"/>
      <c r="I182" s="152"/>
      <c r="J182"/>
      <c r="K182"/>
      <c r="L182"/>
    </row>
    <row r="183" spans="1:12" x14ac:dyDescent="0.3">
      <c r="A183" s="2">
        <v>9107</v>
      </c>
      <c r="B183" s="2" t="s">
        <v>124</v>
      </c>
      <c r="C183" s="193">
        <v>0</v>
      </c>
      <c r="D183" s="193">
        <v>0</v>
      </c>
      <c r="E183" s="153">
        <v>0</v>
      </c>
      <c r="F183" s="37" t="str">
        <f t="shared" si="4"/>
        <v>NO</v>
      </c>
      <c r="G183" s="37">
        <f t="shared" si="5"/>
        <v>1</v>
      </c>
      <c r="H183" s="37"/>
      <c r="I183" s="152"/>
      <c r="J183"/>
      <c r="K183"/>
      <c r="L183"/>
    </row>
    <row r="184" spans="1:12" x14ac:dyDescent="0.3">
      <c r="A184" s="2">
        <v>9108</v>
      </c>
      <c r="B184" s="2" t="s">
        <v>107</v>
      </c>
      <c r="C184" s="193">
        <v>0</v>
      </c>
      <c r="D184" s="193">
        <v>0</v>
      </c>
      <c r="E184" s="153">
        <v>0</v>
      </c>
      <c r="F184" s="37" t="str">
        <f t="shared" si="4"/>
        <v>NO</v>
      </c>
      <c r="G184" s="37">
        <f t="shared" si="5"/>
        <v>1</v>
      </c>
      <c r="H184" s="37"/>
      <c r="I184" s="152"/>
      <c r="J184"/>
      <c r="K184"/>
      <c r="L184"/>
    </row>
    <row r="185" spans="1:12" x14ac:dyDescent="0.3">
      <c r="A185" s="2">
        <v>9109</v>
      </c>
      <c r="B185" s="2" t="s">
        <v>101</v>
      </c>
      <c r="C185" s="193">
        <v>0</v>
      </c>
      <c r="D185" s="193">
        <v>0</v>
      </c>
      <c r="E185" s="153">
        <v>0</v>
      </c>
      <c r="F185" s="37" t="str">
        <f t="shared" si="4"/>
        <v>NO</v>
      </c>
      <c r="G185" s="37">
        <f t="shared" si="5"/>
        <v>1</v>
      </c>
      <c r="H185" s="37"/>
      <c r="I185" s="152"/>
      <c r="J185"/>
      <c r="K185"/>
      <c r="L185"/>
    </row>
    <row r="186" spans="1:12" x14ac:dyDescent="0.3">
      <c r="A186" s="2">
        <v>9110</v>
      </c>
      <c r="B186" s="2" t="s">
        <v>265</v>
      </c>
      <c r="C186" s="193">
        <v>0</v>
      </c>
      <c r="D186" s="193">
        <v>0</v>
      </c>
      <c r="E186" s="153">
        <v>0</v>
      </c>
      <c r="F186" s="37" t="str">
        <f t="shared" si="4"/>
        <v>NO</v>
      </c>
      <c r="G186" s="37">
        <f t="shared" si="5"/>
        <v>1</v>
      </c>
      <c r="H186" s="37"/>
      <c r="I186" s="152"/>
      <c r="J186"/>
      <c r="K186"/>
      <c r="L186"/>
    </row>
    <row r="187" spans="1:12" x14ac:dyDescent="0.3">
      <c r="A187" s="2">
        <v>9111</v>
      </c>
      <c r="B187" s="2" t="s">
        <v>306</v>
      </c>
      <c r="C187" s="193">
        <v>0</v>
      </c>
      <c r="D187" s="193">
        <v>0</v>
      </c>
      <c r="E187" s="153">
        <v>0</v>
      </c>
      <c r="F187" s="37" t="str">
        <f t="shared" si="4"/>
        <v>NO</v>
      </c>
      <c r="G187" s="37">
        <f t="shared" si="5"/>
        <v>1</v>
      </c>
      <c r="H187" s="37"/>
      <c r="I187" s="152"/>
      <c r="J187"/>
      <c r="K187"/>
      <c r="L187"/>
    </row>
    <row r="188" spans="1:12" x14ac:dyDescent="0.3">
      <c r="A188" s="2">
        <v>9112</v>
      </c>
      <c r="B188" s="2" t="s">
        <v>97</v>
      </c>
      <c r="C188" s="193">
        <v>0</v>
      </c>
      <c r="D188" s="193">
        <v>0</v>
      </c>
      <c r="E188" s="153">
        <v>0</v>
      </c>
      <c r="F188" s="37" t="str">
        <f t="shared" si="4"/>
        <v>NO</v>
      </c>
      <c r="G188" s="37">
        <f t="shared" si="5"/>
        <v>1</v>
      </c>
      <c r="H188" s="37"/>
      <c r="I188" s="152"/>
      <c r="J188"/>
      <c r="K188"/>
      <c r="L188"/>
    </row>
    <row r="189" spans="1:12" x14ac:dyDescent="0.3">
      <c r="A189" s="2">
        <v>9113</v>
      </c>
      <c r="B189" s="2" t="s">
        <v>286</v>
      </c>
      <c r="C189" s="193">
        <v>0</v>
      </c>
      <c r="D189" s="193">
        <v>0</v>
      </c>
      <c r="E189" s="153">
        <v>0</v>
      </c>
      <c r="F189" s="37" t="str">
        <f t="shared" si="4"/>
        <v>NO</v>
      </c>
      <c r="G189" s="37">
        <f t="shared" si="5"/>
        <v>1</v>
      </c>
      <c r="H189" s="37"/>
      <c r="I189" s="152"/>
      <c r="J189"/>
      <c r="K189"/>
      <c r="L189"/>
    </row>
    <row r="190" spans="1:12" x14ac:dyDescent="0.3">
      <c r="A190" s="2">
        <v>9114</v>
      </c>
      <c r="B190" s="2" t="s">
        <v>121</v>
      </c>
      <c r="C190" s="193">
        <v>10922416</v>
      </c>
      <c r="D190" s="193">
        <v>0</v>
      </c>
      <c r="E190" s="153">
        <v>10922416</v>
      </c>
      <c r="F190" s="37" t="str">
        <f t="shared" si="4"/>
        <v>SI</v>
      </c>
      <c r="G190" s="37">
        <f t="shared" si="5"/>
        <v>0</v>
      </c>
      <c r="H190" s="37"/>
      <c r="I190" s="152"/>
      <c r="J190"/>
      <c r="K190"/>
      <c r="L190"/>
    </row>
    <row r="191" spans="1:12" x14ac:dyDescent="0.3">
      <c r="A191" s="2">
        <v>9115</v>
      </c>
      <c r="B191" s="2" t="s">
        <v>166</v>
      </c>
      <c r="C191" s="193">
        <v>0</v>
      </c>
      <c r="D191" s="193">
        <v>0</v>
      </c>
      <c r="E191" s="153">
        <v>0</v>
      </c>
      <c r="F191" s="37" t="str">
        <f t="shared" si="4"/>
        <v>NO</v>
      </c>
      <c r="G191" s="37">
        <f t="shared" si="5"/>
        <v>1</v>
      </c>
      <c r="H191" s="37"/>
      <c r="I191" s="152"/>
      <c r="J191"/>
      <c r="K191"/>
      <c r="L191"/>
    </row>
    <row r="192" spans="1:12" x14ac:dyDescent="0.3">
      <c r="A192" s="2">
        <v>9116</v>
      </c>
      <c r="B192" s="2" t="s">
        <v>273</v>
      </c>
      <c r="C192" s="193">
        <v>0</v>
      </c>
      <c r="D192" s="193">
        <v>0</v>
      </c>
      <c r="E192" s="153">
        <v>0</v>
      </c>
      <c r="F192" s="37" t="str">
        <f t="shared" si="4"/>
        <v>NO</v>
      </c>
      <c r="G192" s="37">
        <f t="shared" si="5"/>
        <v>1</v>
      </c>
      <c r="H192" s="37"/>
      <c r="I192" s="152"/>
      <c r="J192"/>
      <c r="K192"/>
      <c r="L192"/>
    </row>
    <row r="193" spans="1:12" x14ac:dyDescent="0.3">
      <c r="A193" s="2">
        <v>9117</v>
      </c>
      <c r="B193" s="2" t="s">
        <v>295</v>
      </c>
      <c r="C193" s="193">
        <v>0</v>
      </c>
      <c r="D193" s="193">
        <v>0</v>
      </c>
      <c r="E193" s="153">
        <v>0</v>
      </c>
      <c r="F193" s="37" t="str">
        <f t="shared" si="4"/>
        <v>NO</v>
      </c>
      <c r="G193" s="37">
        <f t="shared" si="5"/>
        <v>1</v>
      </c>
      <c r="H193" s="37"/>
      <c r="I193" s="152"/>
      <c r="J193"/>
      <c r="K193"/>
      <c r="L193"/>
    </row>
    <row r="194" spans="1:12" x14ac:dyDescent="0.3">
      <c r="A194" s="2">
        <v>9118</v>
      </c>
      <c r="B194" s="2" t="s">
        <v>281</v>
      </c>
      <c r="C194" s="193">
        <v>0</v>
      </c>
      <c r="D194" s="193">
        <v>0</v>
      </c>
      <c r="E194" s="153">
        <v>0</v>
      </c>
      <c r="F194" s="37" t="str">
        <f t="shared" si="4"/>
        <v>NO</v>
      </c>
      <c r="G194" s="37">
        <f t="shared" si="5"/>
        <v>1</v>
      </c>
      <c r="H194" s="37"/>
      <c r="I194" s="152"/>
      <c r="J194"/>
      <c r="K194"/>
      <c r="L194"/>
    </row>
    <row r="195" spans="1:12" x14ac:dyDescent="0.3">
      <c r="A195" s="2">
        <v>9119</v>
      </c>
      <c r="B195" s="2" t="s">
        <v>201</v>
      </c>
      <c r="C195" s="193">
        <v>0</v>
      </c>
      <c r="D195" s="193">
        <v>0</v>
      </c>
      <c r="E195" s="153">
        <v>0</v>
      </c>
      <c r="F195" s="37" t="str">
        <f t="shared" ref="F195:F258" si="6">IF(E195=0,"NO","SI")</f>
        <v>NO</v>
      </c>
      <c r="G195" s="37">
        <f t="shared" ref="G195:G258" si="7">IF(E195&gt;0,0,1)</f>
        <v>1</v>
      </c>
      <c r="H195" s="37"/>
      <c r="I195" s="152"/>
      <c r="J195"/>
      <c r="K195"/>
      <c r="L195"/>
    </row>
    <row r="196" spans="1:12" x14ac:dyDescent="0.3">
      <c r="A196" s="2">
        <v>9120</v>
      </c>
      <c r="B196" s="2" t="s">
        <v>138</v>
      </c>
      <c r="C196" s="193">
        <v>0</v>
      </c>
      <c r="D196" s="193">
        <v>0</v>
      </c>
      <c r="E196" s="153">
        <v>0</v>
      </c>
      <c r="F196" s="37" t="str">
        <f t="shared" si="6"/>
        <v>NO</v>
      </c>
      <c r="G196" s="37">
        <f t="shared" si="7"/>
        <v>1</v>
      </c>
      <c r="H196" s="37"/>
      <c r="I196" s="152"/>
      <c r="J196"/>
      <c r="K196"/>
      <c r="L196"/>
    </row>
    <row r="197" spans="1:12" x14ac:dyDescent="0.3">
      <c r="A197" s="2">
        <v>9121</v>
      </c>
      <c r="B197" s="2" t="s">
        <v>309</v>
      </c>
      <c r="C197" s="193">
        <v>0</v>
      </c>
      <c r="D197" s="193">
        <v>0</v>
      </c>
      <c r="E197" s="153">
        <v>0</v>
      </c>
      <c r="F197" s="37" t="str">
        <f t="shared" si="6"/>
        <v>NO</v>
      </c>
      <c r="G197" s="37">
        <f t="shared" si="7"/>
        <v>1</v>
      </c>
      <c r="H197" s="37"/>
      <c r="I197" s="152"/>
      <c r="J197"/>
      <c r="K197"/>
      <c r="L197"/>
    </row>
    <row r="198" spans="1:12" x14ac:dyDescent="0.3">
      <c r="A198" s="2">
        <v>9201</v>
      </c>
      <c r="B198" s="2" t="s">
        <v>136</v>
      </c>
      <c r="C198" s="193">
        <v>0</v>
      </c>
      <c r="D198" s="193">
        <v>0</v>
      </c>
      <c r="E198" s="153">
        <v>0</v>
      </c>
      <c r="F198" s="37" t="str">
        <f t="shared" si="6"/>
        <v>NO</v>
      </c>
      <c r="G198" s="37">
        <f t="shared" si="7"/>
        <v>1</v>
      </c>
      <c r="H198" s="37"/>
      <c r="I198" s="152"/>
      <c r="J198"/>
      <c r="K198"/>
      <c r="L198"/>
    </row>
    <row r="199" spans="1:12" x14ac:dyDescent="0.3">
      <c r="A199" s="2">
        <v>9202</v>
      </c>
      <c r="B199" s="2" t="s">
        <v>86</v>
      </c>
      <c r="C199" s="193">
        <v>0</v>
      </c>
      <c r="D199" s="193">
        <v>0</v>
      </c>
      <c r="E199" s="153">
        <v>0</v>
      </c>
      <c r="F199" s="37" t="str">
        <f t="shared" si="6"/>
        <v>NO</v>
      </c>
      <c r="G199" s="37">
        <f t="shared" si="7"/>
        <v>1</v>
      </c>
      <c r="H199" s="37"/>
      <c r="I199" s="152"/>
      <c r="J199"/>
      <c r="K199"/>
      <c r="L199"/>
    </row>
    <row r="200" spans="1:12" x14ac:dyDescent="0.3">
      <c r="A200" s="2">
        <v>9203</v>
      </c>
      <c r="B200" s="2" t="s">
        <v>135</v>
      </c>
      <c r="C200" s="193">
        <v>0</v>
      </c>
      <c r="D200" s="193">
        <v>0</v>
      </c>
      <c r="E200" s="153">
        <v>0</v>
      </c>
      <c r="F200" s="37" t="str">
        <f t="shared" si="6"/>
        <v>NO</v>
      </c>
      <c r="G200" s="37">
        <f t="shared" si="7"/>
        <v>1</v>
      </c>
      <c r="H200" s="37"/>
      <c r="I200" s="152"/>
      <c r="J200"/>
      <c r="K200"/>
      <c r="L200"/>
    </row>
    <row r="201" spans="1:12" x14ac:dyDescent="0.3">
      <c r="A201" s="2">
        <v>9204</v>
      </c>
      <c r="B201" s="2" t="s">
        <v>339</v>
      </c>
      <c r="C201" s="193">
        <v>63931560</v>
      </c>
      <c r="D201" s="193">
        <v>0</v>
      </c>
      <c r="E201" s="153">
        <v>63931560</v>
      </c>
      <c r="F201" s="37" t="str">
        <f t="shared" si="6"/>
        <v>SI</v>
      </c>
      <c r="G201" s="37">
        <f t="shared" si="7"/>
        <v>0</v>
      </c>
      <c r="H201" s="37"/>
      <c r="I201" s="152"/>
      <c r="J201"/>
      <c r="K201"/>
      <c r="L201"/>
    </row>
    <row r="202" spans="1:12" x14ac:dyDescent="0.3">
      <c r="A202" s="2">
        <v>9205</v>
      </c>
      <c r="B202" s="2" t="s">
        <v>294</v>
      </c>
      <c r="C202" s="193">
        <v>0</v>
      </c>
      <c r="D202" s="193">
        <v>0</v>
      </c>
      <c r="E202" s="153">
        <v>0</v>
      </c>
      <c r="F202" s="37" t="str">
        <f t="shared" si="6"/>
        <v>NO</v>
      </c>
      <c r="G202" s="37">
        <f t="shared" si="7"/>
        <v>1</v>
      </c>
      <c r="H202" s="37"/>
      <c r="I202" s="152"/>
      <c r="J202"/>
      <c r="K202"/>
      <c r="L202"/>
    </row>
    <row r="203" spans="1:12" x14ac:dyDescent="0.3">
      <c r="A203" s="2">
        <v>9206</v>
      </c>
      <c r="B203" s="2" t="s">
        <v>318</v>
      </c>
      <c r="C203" s="193">
        <v>0</v>
      </c>
      <c r="D203" s="193">
        <v>0</v>
      </c>
      <c r="E203" s="153">
        <v>0</v>
      </c>
      <c r="F203" s="37" t="str">
        <f t="shared" si="6"/>
        <v>NO</v>
      </c>
      <c r="G203" s="37">
        <f t="shared" si="7"/>
        <v>1</v>
      </c>
      <c r="H203" s="37"/>
      <c r="I203" s="152"/>
      <c r="J203"/>
      <c r="K203"/>
      <c r="L203"/>
    </row>
    <row r="204" spans="1:12" x14ac:dyDescent="0.3">
      <c r="A204" s="2">
        <v>9207</v>
      </c>
      <c r="B204" s="2" t="s">
        <v>344</v>
      </c>
      <c r="C204" s="193">
        <v>0</v>
      </c>
      <c r="D204" s="193">
        <v>0</v>
      </c>
      <c r="E204" s="153">
        <v>0</v>
      </c>
      <c r="F204" s="37" t="str">
        <f t="shared" si="6"/>
        <v>NO</v>
      </c>
      <c r="G204" s="37">
        <f t="shared" si="7"/>
        <v>1</v>
      </c>
      <c r="H204" s="37"/>
      <c r="I204" s="152"/>
      <c r="J204"/>
      <c r="K204"/>
      <c r="L204"/>
    </row>
    <row r="205" spans="1:12" x14ac:dyDescent="0.3">
      <c r="A205" s="2">
        <v>9208</v>
      </c>
      <c r="B205" s="2" t="s">
        <v>280</v>
      </c>
      <c r="C205" s="193">
        <v>0</v>
      </c>
      <c r="D205" s="193">
        <v>0</v>
      </c>
      <c r="E205" s="153">
        <v>0</v>
      </c>
      <c r="F205" s="37" t="str">
        <f t="shared" si="6"/>
        <v>NO</v>
      </c>
      <c r="G205" s="37">
        <f t="shared" si="7"/>
        <v>1</v>
      </c>
      <c r="H205" s="37"/>
      <c r="I205" s="152"/>
      <c r="J205"/>
      <c r="K205"/>
      <c r="L205"/>
    </row>
    <row r="206" spans="1:12" x14ac:dyDescent="0.3">
      <c r="A206" s="2">
        <v>9209</v>
      </c>
      <c r="B206" s="2" t="s">
        <v>104</v>
      </c>
      <c r="C206" s="193">
        <v>0</v>
      </c>
      <c r="D206" s="193">
        <v>0</v>
      </c>
      <c r="E206" s="153">
        <v>0</v>
      </c>
      <c r="F206" s="37" t="str">
        <f t="shared" si="6"/>
        <v>NO</v>
      </c>
      <c r="G206" s="37">
        <f t="shared" si="7"/>
        <v>1</v>
      </c>
      <c r="H206" s="37"/>
      <c r="I206" s="152"/>
      <c r="J206"/>
      <c r="K206"/>
      <c r="L206"/>
    </row>
    <row r="207" spans="1:12" x14ac:dyDescent="0.3">
      <c r="A207" s="2">
        <v>9210</v>
      </c>
      <c r="B207" s="2" t="s">
        <v>111</v>
      </c>
      <c r="C207" s="193">
        <v>0</v>
      </c>
      <c r="D207" s="193">
        <v>0</v>
      </c>
      <c r="E207" s="153">
        <v>0</v>
      </c>
      <c r="F207" s="37" t="str">
        <f t="shared" si="6"/>
        <v>NO</v>
      </c>
      <c r="G207" s="37">
        <f t="shared" si="7"/>
        <v>1</v>
      </c>
      <c r="H207" s="37"/>
      <c r="I207" s="152"/>
      <c r="J207"/>
      <c r="K207"/>
      <c r="L207"/>
    </row>
    <row r="208" spans="1:12" x14ac:dyDescent="0.3">
      <c r="A208" s="2">
        <v>9211</v>
      </c>
      <c r="B208" s="2" t="s">
        <v>106</v>
      </c>
      <c r="C208" s="193">
        <v>0</v>
      </c>
      <c r="D208" s="193">
        <v>0</v>
      </c>
      <c r="E208" s="153">
        <v>0</v>
      </c>
      <c r="F208" s="37" t="str">
        <f t="shared" si="6"/>
        <v>NO</v>
      </c>
      <c r="G208" s="37">
        <f t="shared" si="7"/>
        <v>1</v>
      </c>
      <c r="H208" s="37"/>
      <c r="I208" s="152"/>
      <c r="J208"/>
      <c r="K208"/>
      <c r="L208"/>
    </row>
    <row r="209" spans="1:12" x14ac:dyDescent="0.3">
      <c r="A209" s="2">
        <v>10101</v>
      </c>
      <c r="B209" s="2" t="s">
        <v>60</v>
      </c>
      <c r="C209" s="193">
        <v>0</v>
      </c>
      <c r="D209" s="193">
        <v>0</v>
      </c>
      <c r="E209" s="153">
        <v>0</v>
      </c>
      <c r="F209" s="37" t="str">
        <f t="shared" si="6"/>
        <v>NO</v>
      </c>
      <c r="G209" s="37">
        <f t="shared" si="7"/>
        <v>1</v>
      </c>
      <c r="H209" s="37"/>
      <c r="I209" s="152"/>
      <c r="J209"/>
      <c r="K209"/>
      <c r="L209"/>
    </row>
    <row r="210" spans="1:12" x14ac:dyDescent="0.3">
      <c r="A210" s="2">
        <v>10102</v>
      </c>
      <c r="B210" s="2" t="s">
        <v>169</v>
      </c>
      <c r="C210" s="193">
        <v>0</v>
      </c>
      <c r="D210" s="193">
        <v>0</v>
      </c>
      <c r="E210" s="153">
        <v>0</v>
      </c>
      <c r="F210" s="37" t="str">
        <f t="shared" si="6"/>
        <v>NO</v>
      </c>
      <c r="G210" s="37">
        <f t="shared" si="7"/>
        <v>1</v>
      </c>
      <c r="H210" s="37"/>
      <c r="I210" s="152"/>
      <c r="J210"/>
      <c r="K210"/>
      <c r="L210"/>
    </row>
    <row r="211" spans="1:12" x14ac:dyDescent="0.3">
      <c r="A211" s="2">
        <v>10103</v>
      </c>
      <c r="B211" s="2" t="s">
        <v>228</v>
      </c>
      <c r="C211" s="193">
        <v>0</v>
      </c>
      <c r="D211" s="193">
        <v>0</v>
      </c>
      <c r="E211" s="153">
        <v>0</v>
      </c>
      <c r="F211" s="37" t="str">
        <f t="shared" si="6"/>
        <v>NO</v>
      </c>
      <c r="G211" s="37">
        <f t="shared" si="7"/>
        <v>1</v>
      </c>
      <c r="H211" s="37"/>
      <c r="I211" s="152"/>
      <c r="J211"/>
      <c r="K211"/>
      <c r="L211"/>
    </row>
    <row r="212" spans="1:12" x14ac:dyDescent="0.3">
      <c r="A212" s="2">
        <v>10104</v>
      </c>
      <c r="B212" s="2" t="s">
        <v>184</v>
      </c>
      <c r="C212" s="193">
        <v>0</v>
      </c>
      <c r="D212" s="193">
        <v>0</v>
      </c>
      <c r="E212" s="153">
        <v>0</v>
      </c>
      <c r="F212" s="37" t="str">
        <f t="shared" si="6"/>
        <v>NO</v>
      </c>
      <c r="G212" s="37">
        <f t="shared" si="7"/>
        <v>1</v>
      </c>
      <c r="H212" s="37"/>
      <c r="I212" s="152"/>
      <c r="J212"/>
      <c r="K212"/>
      <c r="L212"/>
    </row>
    <row r="213" spans="1:12" x14ac:dyDescent="0.3">
      <c r="A213" s="2">
        <v>10105</v>
      </c>
      <c r="B213" s="2" t="s">
        <v>180</v>
      </c>
      <c r="C213" s="193">
        <v>0</v>
      </c>
      <c r="D213" s="193">
        <v>0</v>
      </c>
      <c r="E213" s="153">
        <v>0</v>
      </c>
      <c r="F213" s="37" t="str">
        <f t="shared" si="6"/>
        <v>NO</v>
      </c>
      <c r="G213" s="37">
        <f t="shared" si="7"/>
        <v>1</v>
      </c>
      <c r="H213" s="37"/>
      <c r="I213" s="152"/>
      <c r="J213"/>
      <c r="K213"/>
      <c r="L213"/>
    </row>
    <row r="214" spans="1:12" x14ac:dyDescent="0.3">
      <c r="A214" s="2">
        <v>10106</v>
      </c>
      <c r="B214" s="2" t="s">
        <v>160</v>
      </c>
      <c r="C214" s="193">
        <v>0</v>
      </c>
      <c r="D214" s="193">
        <v>0</v>
      </c>
      <c r="E214" s="153">
        <v>0</v>
      </c>
      <c r="F214" s="37" t="str">
        <f t="shared" si="6"/>
        <v>NO</v>
      </c>
      <c r="G214" s="37">
        <f t="shared" si="7"/>
        <v>1</v>
      </c>
      <c r="H214" s="37"/>
      <c r="I214" s="152"/>
      <c r="J214"/>
      <c r="K214"/>
      <c r="L214"/>
    </row>
    <row r="215" spans="1:12" x14ac:dyDescent="0.3">
      <c r="A215" s="2">
        <v>10107</v>
      </c>
      <c r="B215" s="2" t="s">
        <v>195</v>
      </c>
      <c r="C215" s="193">
        <v>0</v>
      </c>
      <c r="D215" s="193">
        <v>0</v>
      </c>
      <c r="E215" s="153">
        <v>0</v>
      </c>
      <c r="F215" s="37" t="str">
        <f t="shared" si="6"/>
        <v>NO</v>
      </c>
      <c r="G215" s="37">
        <f t="shared" si="7"/>
        <v>1</v>
      </c>
      <c r="H215" s="37"/>
      <c r="I215" s="152"/>
      <c r="J215"/>
      <c r="K215"/>
      <c r="L215"/>
    </row>
    <row r="216" spans="1:12" x14ac:dyDescent="0.3">
      <c r="A216" s="2">
        <v>10108</v>
      </c>
      <c r="B216" s="2" t="s">
        <v>209</v>
      </c>
      <c r="C216" s="193">
        <v>0</v>
      </c>
      <c r="D216" s="193">
        <v>0</v>
      </c>
      <c r="E216" s="153">
        <v>0</v>
      </c>
      <c r="F216" s="37" t="str">
        <f t="shared" si="6"/>
        <v>NO</v>
      </c>
      <c r="G216" s="37">
        <f t="shared" si="7"/>
        <v>1</v>
      </c>
      <c r="H216" s="37"/>
      <c r="I216" s="152"/>
      <c r="J216"/>
      <c r="K216"/>
      <c r="L216"/>
    </row>
    <row r="217" spans="1:12" x14ac:dyDescent="0.3">
      <c r="A217" s="2">
        <v>10109</v>
      </c>
      <c r="B217" s="2" t="s">
        <v>55</v>
      </c>
      <c r="C217" s="193">
        <v>0</v>
      </c>
      <c r="D217" s="193">
        <v>0</v>
      </c>
      <c r="E217" s="153">
        <v>0</v>
      </c>
      <c r="F217" s="37" t="str">
        <f t="shared" si="6"/>
        <v>NO</v>
      </c>
      <c r="G217" s="37">
        <f t="shared" si="7"/>
        <v>1</v>
      </c>
      <c r="H217" s="37"/>
      <c r="I217" s="152"/>
      <c r="J217"/>
      <c r="K217"/>
      <c r="L217"/>
    </row>
    <row r="218" spans="1:12" x14ac:dyDescent="0.3">
      <c r="A218" s="2">
        <v>10201</v>
      </c>
      <c r="B218" s="2" t="s">
        <v>120</v>
      </c>
      <c r="C218" s="193">
        <v>0</v>
      </c>
      <c r="D218" s="193">
        <v>0</v>
      </c>
      <c r="E218" s="153">
        <v>0</v>
      </c>
      <c r="F218" s="37" t="str">
        <f t="shared" si="6"/>
        <v>NO</v>
      </c>
      <c r="G218" s="37">
        <f t="shared" si="7"/>
        <v>1</v>
      </c>
      <c r="H218" s="37"/>
      <c r="I218" s="152"/>
      <c r="J218"/>
      <c r="K218"/>
      <c r="L218"/>
    </row>
    <row r="219" spans="1:12" x14ac:dyDescent="0.3">
      <c r="A219" s="2">
        <v>10202</v>
      </c>
      <c r="B219" s="2" t="s">
        <v>102</v>
      </c>
      <c r="C219" s="193">
        <v>0</v>
      </c>
      <c r="D219" s="193">
        <v>12927160159</v>
      </c>
      <c r="E219" s="153">
        <v>12927160159</v>
      </c>
      <c r="F219" s="37" t="str">
        <f t="shared" si="6"/>
        <v>SI</v>
      </c>
      <c r="G219" s="37">
        <f t="shared" si="7"/>
        <v>0</v>
      </c>
      <c r="H219" s="37"/>
      <c r="I219" s="152"/>
      <c r="J219"/>
      <c r="K219"/>
      <c r="L219"/>
    </row>
    <row r="220" spans="1:12" x14ac:dyDescent="0.3">
      <c r="A220" s="2">
        <v>10203</v>
      </c>
      <c r="B220" s="2" t="s">
        <v>159</v>
      </c>
      <c r="C220" s="193">
        <v>0</v>
      </c>
      <c r="D220" s="193">
        <v>0</v>
      </c>
      <c r="E220" s="153">
        <v>0</v>
      </c>
      <c r="F220" s="37" t="str">
        <f t="shared" si="6"/>
        <v>NO</v>
      </c>
      <c r="G220" s="37">
        <f t="shared" si="7"/>
        <v>1</v>
      </c>
      <c r="H220" s="37"/>
      <c r="I220" s="152"/>
      <c r="J220"/>
      <c r="K220"/>
      <c r="L220"/>
    </row>
    <row r="221" spans="1:12" x14ac:dyDescent="0.3">
      <c r="A221" s="2">
        <v>10204</v>
      </c>
      <c r="B221" s="2" t="s">
        <v>276</v>
      </c>
      <c r="C221" s="193">
        <v>0</v>
      </c>
      <c r="D221" s="193">
        <v>0</v>
      </c>
      <c r="E221" s="153">
        <v>0</v>
      </c>
      <c r="F221" s="37" t="str">
        <f t="shared" si="6"/>
        <v>NO</v>
      </c>
      <c r="G221" s="37">
        <f t="shared" si="7"/>
        <v>1</v>
      </c>
      <c r="H221" s="37"/>
      <c r="I221" s="152"/>
      <c r="J221"/>
      <c r="K221"/>
      <c r="L221"/>
    </row>
    <row r="222" spans="1:12" x14ac:dyDescent="0.3">
      <c r="A222" s="2">
        <v>10205</v>
      </c>
      <c r="B222" s="2" t="s">
        <v>176</v>
      </c>
      <c r="C222" s="193">
        <v>0</v>
      </c>
      <c r="D222" s="193">
        <v>0</v>
      </c>
      <c r="E222" s="153">
        <v>0</v>
      </c>
      <c r="F222" s="37" t="str">
        <f t="shared" si="6"/>
        <v>NO</v>
      </c>
      <c r="G222" s="37">
        <f t="shared" si="7"/>
        <v>1</v>
      </c>
      <c r="H222" s="37"/>
      <c r="I222" s="152"/>
      <c r="J222"/>
      <c r="K222"/>
      <c r="L222"/>
    </row>
    <row r="223" spans="1:12" x14ac:dyDescent="0.3">
      <c r="A223" s="2">
        <v>10206</v>
      </c>
      <c r="B223" s="2" t="s">
        <v>278</v>
      </c>
      <c r="C223" s="193">
        <v>0</v>
      </c>
      <c r="D223" s="193">
        <v>0</v>
      </c>
      <c r="E223" s="153">
        <v>0</v>
      </c>
      <c r="F223" s="37" t="str">
        <f t="shared" si="6"/>
        <v>NO</v>
      </c>
      <c r="G223" s="37">
        <f t="shared" si="7"/>
        <v>1</v>
      </c>
      <c r="H223" s="37"/>
      <c r="I223" s="152"/>
      <c r="J223"/>
      <c r="K223"/>
      <c r="L223"/>
    </row>
    <row r="224" spans="1:12" x14ac:dyDescent="0.3">
      <c r="A224" s="2">
        <v>10207</v>
      </c>
      <c r="B224" s="2" t="s">
        <v>302</v>
      </c>
      <c r="C224" s="193">
        <v>0</v>
      </c>
      <c r="D224" s="193">
        <v>0</v>
      </c>
      <c r="E224" s="153">
        <v>0</v>
      </c>
      <c r="F224" s="37" t="str">
        <f t="shared" si="6"/>
        <v>NO</v>
      </c>
      <c r="G224" s="37">
        <f t="shared" si="7"/>
        <v>1</v>
      </c>
      <c r="H224" s="37"/>
      <c r="I224" s="152"/>
      <c r="J224"/>
      <c r="K224"/>
      <c r="L224"/>
    </row>
    <row r="225" spans="1:12" x14ac:dyDescent="0.3">
      <c r="A225" s="2">
        <v>10208</v>
      </c>
      <c r="B225" s="2" t="s">
        <v>164</v>
      </c>
      <c r="C225" s="193">
        <v>0</v>
      </c>
      <c r="D225" s="193">
        <v>622713542</v>
      </c>
      <c r="E225" s="153">
        <v>622713542</v>
      </c>
      <c r="F225" s="37" t="str">
        <f t="shared" si="6"/>
        <v>SI</v>
      </c>
      <c r="G225" s="37">
        <f t="shared" si="7"/>
        <v>0</v>
      </c>
      <c r="H225" s="37"/>
      <c r="I225" s="152"/>
      <c r="J225"/>
      <c r="K225"/>
      <c r="L225"/>
    </row>
    <row r="226" spans="1:12" x14ac:dyDescent="0.3">
      <c r="A226" s="2">
        <v>10209</v>
      </c>
      <c r="B226" s="2" t="s">
        <v>316</v>
      </c>
      <c r="C226" s="193">
        <v>0</v>
      </c>
      <c r="D226" s="193">
        <v>0</v>
      </c>
      <c r="E226" s="153">
        <v>0</v>
      </c>
      <c r="F226" s="37" t="str">
        <f t="shared" si="6"/>
        <v>NO</v>
      </c>
      <c r="G226" s="37">
        <f t="shared" si="7"/>
        <v>1</v>
      </c>
      <c r="H226" s="37"/>
      <c r="I226" s="152"/>
      <c r="J226"/>
      <c r="K226"/>
      <c r="L226"/>
    </row>
    <row r="227" spans="1:12" x14ac:dyDescent="0.3">
      <c r="A227" s="2">
        <v>10210</v>
      </c>
      <c r="B227" s="2" t="s">
        <v>188</v>
      </c>
      <c r="C227" s="193">
        <v>0</v>
      </c>
      <c r="D227" s="193">
        <v>22495910</v>
      </c>
      <c r="E227" s="153">
        <v>22495910</v>
      </c>
      <c r="F227" s="37" t="str">
        <f t="shared" si="6"/>
        <v>SI</v>
      </c>
      <c r="G227" s="37">
        <f t="shared" si="7"/>
        <v>0</v>
      </c>
      <c r="H227" s="37"/>
      <c r="I227" s="152"/>
      <c r="J227"/>
      <c r="K227"/>
      <c r="L227"/>
    </row>
    <row r="228" spans="1:12" x14ac:dyDescent="0.3">
      <c r="A228" s="2">
        <v>10301</v>
      </c>
      <c r="B228" s="2" t="s">
        <v>66</v>
      </c>
      <c r="C228" s="193">
        <v>0</v>
      </c>
      <c r="D228" s="193">
        <v>0</v>
      </c>
      <c r="E228" s="153">
        <v>0</v>
      </c>
      <c r="F228" s="37" t="str">
        <f t="shared" si="6"/>
        <v>NO</v>
      </c>
      <c r="G228" s="37">
        <f t="shared" si="7"/>
        <v>1</v>
      </c>
      <c r="H228" s="37"/>
      <c r="I228" s="152"/>
      <c r="J228"/>
      <c r="K228"/>
      <c r="L228"/>
    </row>
    <row r="229" spans="1:12" x14ac:dyDescent="0.3">
      <c r="A229" s="2">
        <v>10302</v>
      </c>
      <c r="B229" s="2" t="s">
        <v>187</v>
      </c>
      <c r="C229" s="193">
        <v>0</v>
      </c>
      <c r="D229" s="193">
        <v>0</v>
      </c>
      <c r="E229" s="153">
        <v>0</v>
      </c>
      <c r="F229" s="37" t="str">
        <f t="shared" si="6"/>
        <v>NO</v>
      </c>
      <c r="G229" s="37">
        <f t="shared" si="7"/>
        <v>1</v>
      </c>
      <c r="H229" s="37"/>
      <c r="I229" s="152"/>
      <c r="J229"/>
      <c r="K229"/>
      <c r="L229"/>
    </row>
    <row r="230" spans="1:12" x14ac:dyDescent="0.3">
      <c r="A230" s="2">
        <v>10303</v>
      </c>
      <c r="B230" s="2" t="s">
        <v>172</v>
      </c>
      <c r="C230" s="193">
        <v>0</v>
      </c>
      <c r="D230" s="193">
        <v>0</v>
      </c>
      <c r="E230" s="153">
        <v>0</v>
      </c>
      <c r="F230" s="37" t="str">
        <f t="shared" si="6"/>
        <v>NO</v>
      </c>
      <c r="G230" s="37">
        <f t="shared" si="7"/>
        <v>1</v>
      </c>
      <c r="H230" s="37"/>
      <c r="I230" s="152"/>
      <c r="J230"/>
      <c r="K230"/>
      <c r="L230"/>
    </row>
    <row r="231" spans="1:12" x14ac:dyDescent="0.3">
      <c r="A231" s="2">
        <v>10304</v>
      </c>
      <c r="B231" s="2" t="s">
        <v>204</v>
      </c>
      <c r="C231" s="193">
        <v>0</v>
      </c>
      <c r="D231" s="193">
        <v>0</v>
      </c>
      <c r="E231" s="153">
        <v>0</v>
      </c>
      <c r="F231" s="37" t="str">
        <f t="shared" si="6"/>
        <v>NO</v>
      </c>
      <c r="G231" s="37">
        <f t="shared" si="7"/>
        <v>1</v>
      </c>
      <c r="H231" s="37"/>
      <c r="I231" s="152"/>
      <c r="J231"/>
      <c r="K231"/>
      <c r="L231"/>
    </row>
    <row r="232" spans="1:12" x14ac:dyDescent="0.3">
      <c r="A232" s="2">
        <v>10305</v>
      </c>
      <c r="B232" s="2" t="s">
        <v>200</v>
      </c>
      <c r="C232" s="193">
        <v>0</v>
      </c>
      <c r="D232" s="193">
        <v>0</v>
      </c>
      <c r="E232" s="153">
        <v>0</v>
      </c>
      <c r="F232" s="37" t="str">
        <f t="shared" si="6"/>
        <v>NO</v>
      </c>
      <c r="G232" s="37">
        <f t="shared" si="7"/>
        <v>1</v>
      </c>
      <c r="H232" s="37"/>
      <c r="I232" s="152"/>
      <c r="J232"/>
      <c r="K232"/>
      <c r="L232"/>
    </row>
    <row r="233" spans="1:12" x14ac:dyDescent="0.3">
      <c r="A233" s="2">
        <v>10306</v>
      </c>
      <c r="B233" s="2" t="s">
        <v>333</v>
      </c>
      <c r="C233" s="193">
        <v>1122442406</v>
      </c>
      <c r="D233" s="193">
        <v>0</v>
      </c>
      <c r="E233" s="153">
        <v>1122442406</v>
      </c>
      <c r="F233" s="37" t="str">
        <f t="shared" si="6"/>
        <v>SI</v>
      </c>
      <c r="G233" s="37">
        <f t="shared" si="7"/>
        <v>0</v>
      </c>
      <c r="H233" s="37"/>
      <c r="I233" s="152"/>
      <c r="J233"/>
      <c r="K233"/>
      <c r="L233"/>
    </row>
    <row r="234" spans="1:12" x14ac:dyDescent="0.3">
      <c r="A234" s="2">
        <v>10307</v>
      </c>
      <c r="B234" s="2" t="s">
        <v>226</v>
      </c>
      <c r="C234" s="193">
        <v>299990681</v>
      </c>
      <c r="D234" s="193">
        <v>0</v>
      </c>
      <c r="E234" s="153">
        <v>299990681</v>
      </c>
      <c r="F234" s="37" t="str">
        <f t="shared" si="6"/>
        <v>SI</v>
      </c>
      <c r="G234" s="37">
        <f t="shared" si="7"/>
        <v>0</v>
      </c>
      <c r="H234" s="37"/>
      <c r="I234" s="152"/>
      <c r="J234"/>
      <c r="K234"/>
      <c r="L234"/>
    </row>
    <row r="235" spans="1:12" x14ac:dyDescent="0.3">
      <c r="A235" s="2">
        <v>10401</v>
      </c>
      <c r="B235" s="2" t="s">
        <v>207</v>
      </c>
      <c r="C235" s="193">
        <v>0</v>
      </c>
      <c r="D235" s="193">
        <v>0</v>
      </c>
      <c r="E235" s="153">
        <v>0</v>
      </c>
      <c r="F235" s="37" t="str">
        <f t="shared" si="6"/>
        <v>NO</v>
      </c>
      <c r="G235" s="37">
        <f t="shared" si="7"/>
        <v>1</v>
      </c>
      <c r="H235" s="37"/>
      <c r="I235" s="152"/>
      <c r="J235"/>
      <c r="K235"/>
      <c r="L235"/>
    </row>
    <row r="236" spans="1:12" x14ac:dyDescent="0.3">
      <c r="A236" s="2">
        <v>10402</v>
      </c>
      <c r="B236" s="2" t="s">
        <v>197</v>
      </c>
      <c r="C236" s="193">
        <v>0</v>
      </c>
      <c r="D236" s="193">
        <v>0</v>
      </c>
      <c r="E236" s="153">
        <v>0</v>
      </c>
      <c r="F236" s="37" t="str">
        <f t="shared" si="6"/>
        <v>NO</v>
      </c>
      <c r="G236" s="37">
        <f t="shared" si="7"/>
        <v>1</v>
      </c>
      <c r="H236" s="37"/>
      <c r="I236" s="152"/>
      <c r="J236"/>
      <c r="K236"/>
      <c r="L236"/>
    </row>
    <row r="237" spans="1:12" x14ac:dyDescent="0.3">
      <c r="A237" s="2">
        <v>10403</v>
      </c>
      <c r="B237" s="2" t="s">
        <v>192</v>
      </c>
      <c r="C237" s="193">
        <v>0</v>
      </c>
      <c r="D237" s="193">
        <v>0</v>
      </c>
      <c r="E237" s="153">
        <v>0</v>
      </c>
      <c r="F237" s="37" t="str">
        <f t="shared" si="6"/>
        <v>NO</v>
      </c>
      <c r="G237" s="37">
        <f t="shared" si="7"/>
        <v>1</v>
      </c>
      <c r="H237" s="37"/>
      <c r="I237" s="152"/>
      <c r="J237"/>
      <c r="K237"/>
      <c r="L237"/>
    </row>
    <row r="238" spans="1:12" x14ac:dyDescent="0.3">
      <c r="A238" s="2">
        <v>10404</v>
      </c>
      <c r="B238" s="2" t="s">
        <v>202</v>
      </c>
      <c r="C238" s="193">
        <v>0</v>
      </c>
      <c r="D238" s="193">
        <v>0</v>
      </c>
      <c r="E238" s="153">
        <v>0</v>
      </c>
      <c r="F238" s="37" t="str">
        <f t="shared" si="6"/>
        <v>NO</v>
      </c>
      <c r="G238" s="37">
        <f t="shared" si="7"/>
        <v>1</v>
      </c>
      <c r="H238" s="37"/>
      <c r="I238" s="152"/>
      <c r="J238"/>
      <c r="K238"/>
      <c r="L238"/>
    </row>
    <row r="239" spans="1:12" x14ac:dyDescent="0.3">
      <c r="A239" s="2">
        <v>11101</v>
      </c>
      <c r="B239" s="2" t="s">
        <v>349</v>
      </c>
      <c r="C239" s="193">
        <v>0</v>
      </c>
      <c r="D239" s="193">
        <v>0</v>
      </c>
      <c r="E239" s="153">
        <v>0</v>
      </c>
      <c r="F239" s="37" t="str">
        <f t="shared" si="6"/>
        <v>NO</v>
      </c>
      <c r="G239" s="37">
        <f t="shared" si="7"/>
        <v>1</v>
      </c>
      <c r="H239" s="37"/>
      <c r="I239" s="152"/>
      <c r="J239"/>
      <c r="K239"/>
      <c r="L239"/>
    </row>
    <row r="240" spans="1:12" x14ac:dyDescent="0.3">
      <c r="A240" s="2">
        <v>11102</v>
      </c>
      <c r="B240" s="2" t="s">
        <v>327</v>
      </c>
      <c r="C240" s="193">
        <v>0</v>
      </c>
      <c r="D240" s="193">
        <v>0</v>
      </c>
      <c r="E240" s="153">
        <v>0</v>
      </c>
      <c r="F240" s="37" t="str">
        <f t="shared" si="6"/>
        <v>NO</v>
      </c>
      <c r="G240" s="37">
        <f t="shared" si="7"/>
        <v>1</v>
      </c>
      <c r="H240" s="37"/>
      <c r="I240" s="152"/>
      <c r="J240"/>
      <c r="K240"/>
      <c r="L240"/>
    </row>
    <row r="241" spans="1:12" x14ac:dyDescent="0.3">
      <c r="A241" s="2">
        <v>11201</v>
      </c>
      <c r="B241" s="2" t="s">
        <v>350</v>
      </c>
      <c r="C241" s="193">
        <v>0</v>
      </c>
      <c r="D241" s="193">
        <v>0</v>
      </c>
      <c r="E241" s="153">
        <v>0</v>
      </c>
      <c r="F241" s="37" t="str">
        <f t="shared" si="6"/>
        <v>NO</v>
      </c>
      <c r="G241" s="37">
        <f t="shared" si="7"/>
        <v>1</v>
      </c>
      <c r="H241" s="37"/>
      <c r="I241" s="152"/>
      <c r="J241"/>
      <c r="K241"/>
      <c r="L241"/>
    </row>
    <row r="242" spans="1:12" x14ac:dyDescent="0.3">
      <c r="A242" s="2">
        <v>11202</v>
      </c>
      <c r="B242" s="2" t="s">
        <v>208</v>
      </c>
      <c r="C242" s="193">
        <v>0</v>
      </c>
      <c r="D242" s="193">
        <v>0</v>
      </c>
      <c r="E242" s="153">
        <v>0</v>
      </c>
      <c r="F242" s="37" t="str">
        <f t="shared" si="6"/>
        <v>NO</v>
      </c>
      <c r="G242" s="37">
        <f t="shared" si="7"/>
        <v>1</v>
      </c>
      <c r="H242" s="37"/>
      <c r="I242" s="152"/>
      <c r="J242"/>
      <c r="K242"/>
      <c r="L242"/>
    </row>
    <row r="243" spans="1:12" x14ac:dyDescent="0.3">
      <c r="A243" s="2">
        <v>11203</v>
      </c>
      <c r="B243" s="2" t="s">
        <v>277</v>
      </c>
      <c r="C243" s="193">
        <v>0</v>
      </c>
      <c r="D243" s="193">
        <v>0</v>
      </c>
      <c r="E243" s="153">
        <v>0</v>
      </c>
      <c r="F243" s="37" t="str">
        <f t="shared" si="6"/>
        <v>NO</v>
      </c>
      <c r="G243" s="37">
        <f t="shared" si="7"/>
        <v>1</v>
      </c>
      <c r="H243" s="37"/>
      <c r="I243" s="152"/>
      <c r="J243"/>
      <c r="K243"/>
      <c r="L243"/>
    </row>
    <row r="244" spans="1:12" x14ac:dyDescent="0.3">
      <c r="A244" s="2">
        <v>11301</v>
      </c>
      <c r="B244" s="2" t="s">
        <v>219</v>
      </c>
      <c r="C244" s="193">
        <v>0</v>
      </c>
      <c r="D244" s="193">
        <v>0</v>
      </c>
      <c r="E244" s="153">
        <v>0</v>
      </c>
      <c r="F244" s="37" t="str">
        <f t="shared" si="6"/>
        <v>NO</v>
      </c>
      <c r="G244" s="37">
        <f t="shared" si="7"/>
        <v>1</v>
      </c>
      <c r="H244" s="37"/>
      <c r="I244" s="152"/>
      <c r="J244"/>
      <c r="K244"/>
      <c r="L244"/>
    </row>
    <row r="245" spans="1:12" x14ac:dyDescent="0.3">
      <c r="A245" s="2">
        <v>11302</v>
      </c>
      <c r="B245" s="2" t="s">
        <v>408</v>
      </c>
      <c r="C245" s="193">
        <v>0</v>
      </c>
      <c r="D245" s="193">
        <v>0</v>
      </c>
      <c r="E245" s="153">
        <v>0</v>
      </c>
      <c r="F245" s="37" t="str">
        <f t="shared" si="6"/>
        <v>NO</v>
      </c>
      <c r="G245" s="37">
        <f t="shared" si="7"/>
        <v>1</v>
      </c>
      <c r="H245" s="37"/>
      <c r="I245" s="152"/>
      <c r="J245"/>
      <c r="K245"/>
      <c r="L245"/>
    </row>
    <row r="246" spans="1:12" x14ac:dyDescent="0.3">
      <c r="A246" s="2">
        <v>11303</v>
      </c>
      <c r="B246" s="2" t="s">
        <v>240</v>
      </c>
      <c r="C246" s="193">
        <v>0</v>
      </c>
      <c r="D246" s="193">
        <v>0</v>
      </c>
      <c r="E246" s="153">
        <v>0</v>
      </c>
      <c r="F246" s="37" t="str">
        <f t="shared" si="6"/>
        <v>NO</v>
      </c>
      <c r="G246" s="37">
        <f t="shared" si="7"/>
        <v>1</v>
      </c>
      <c r="H246" s="37"/>
      <c r="I246" s="152"/>
      <c r="J246"/>
      <c r="K246"/>
      <c r="L246"/>
    </row>
    <row r="247" spans="1:12" x14ac:dyDescent="0.3">
      <c r="A247" s="2">
        <v>11401</v>
      </c>
      <c r="B247" s="2" t="s">
        <v>158</v>
      </c>
      <c r="C247" s="193">
        <v>0</v>
      </c>
      <c r="D247" s="193">
        <v>0</v>
      </c>
      <c r="E247" s="153">
        <v>0</v>
      </c>
      <c r="F247" s="37" t="str">
        <f t="shared" si="6"/>
        <v>NO</v>
      </c>
      <c r="G247" s="37">
        <f t="shared" si="7"/>
        <v>1</v>
      </c>
      <c r="H247" s="37"/>
      <c r="I247" s="152"/>
      <c r="J247"/>
      <c r="K247"/>
      <c r="L247"/>
    </row>
    <row r="248" spans="1:12" x14ac:dyDescent="0.3">
      <c r="A248" s="2">
        <v>11402</v>
      </c>
      <c r="B248" s="2" t="s">
        <v>170</v>
      </c>
      <c r="C248" s="193">
        <v>0</v>
      </c>
      <c r="D248" s="193">
        <v>0</v>
      </c>
      <c r="E248" s="153">
        <v>0</v>
      </c>
      <c r="F248" s="37" t="str">
        <f t="shared" si="6"/>
        <v>NO</v>
      </c>
      <c r="G248" s="37">
        <f t="shared" si="7"/>
        <v>1</v>
      </c>
      <c r="H248" s="37"/>
      <c r="I248" s="152"/>
      <c r="J248"/>
      <c r="K248"/>
      <c r="L248"/>
    </row>
    <row r="249" spans="1:12" x14ac:dyDescent="0.3">
      <c r="A249" s="2">
        <v>12101</v>
      </c>
      <c r="B249" s="2" t="s">
        <v>51</v>
      </c>
      <c r="C249" s="193">
        <v>0</v>
      </c>
      <c r="D249" s="193">
        <v>153573387</v>
      </c>
      <c r="E249" s="153">
        <v>153573387</v>
      </c>
      <c r="F249" s="37" t="str">
        <f t="shared" si="6"/>
        <v>SI</v>
      </c>
      <c r="G249" s="37">
        <f t="shared" si="7"/>
        <v>0</v>
      </c>
      <c r="H249" s="37"/>
      <c r="I249" s="152"/>
      <c r="J249"/>
      <c r="K249"/>
      <c r="L249"/>
    </row>
    <row r="250" spans="1:12" x14ac:dyDescent="0.3">
      <c r="A250" s="2">
        <v>12102</v>
      </c>
      <c r="B250" s="2" t="s">
        <v>247</v>
      </c>
      <c r="C250" s="193">
        <v>0</v>
      </c>
      <c r="D250" s="193">
        <v>0</v>
      </c>
      <c r="E250" s="153">
        <v>0</v>
      </c>
      <c r="F250" s="37" t="str">
        <f t="shared" si="6"/>
        <v>NO</v>
      </c>
      <c r="G250" s="37">
        <f t="shared" si="7"/>
        <v>1</v>
      </c>
      <c r="H250" s="37"/>
      <c r="I250" s="152"/>
      <c r="J250"/>
      <c r="K250"/>
      <c r="L250"/>
    </row>
    <row r="251" spans="1:12" x14ac:dyDescent="0.3">
      <c r="A251" s="2">
        <v>12103</v>
      </c>
      <c r="B251" s="2" t="s">
        <v>243</v>
      </c>
      <c r="C251" s="193">
        <v>0</v>
      </c>
      <c r="D251" s="193">
        <v>0</v>
      </c>
      <c r="E251" s="153">
        <v>0</v>
      </c>
      <c r="F251" s="37" t="str">
        <f t="shared" si="6"/>
        <v>NO</v>
      </c>
      <c r="G251" s="37">
        <f t="shared" si="7"/>
        <v>1</v>
      </c>
      <c r="H251" s="37"/>
      <c r="I251" s="152"/>
      <c r="J251"/>
      <c r="K251"/>
      <c r="L251"/>
    </row>
    <row r="252" spans="1:12" x14ac:dyDescent="0.3">
      <c r="A252" s="2">
        <v>12104</v>
      </c>
      <c r="B252" s="2" t="s">
        <v>149</v>
      </c>
      <c r="C252" s="193">
        <v>0</v>
      </c>
      <c r="D252" s="193">
        <v>0</v>
      </c>
      <c r="E252" s="153">
        <v>0</v>
      </c>
      <c r="F252" s="37" t="str">
        <f t="shared" si="6"/>
        <v>NO</v>
      </c>
      <c r="G252" s="37">
        <f t="shared" si="7"/>
        <v>1</v>
      </c>
      <c r="H252" s="37"/>
      <c r="I252" s="152"/>
      <c r="J252"/>
      <c r="K252"/>
      <c r="L252"/>
    </row>
    <row r="253" spans="1:12" x14ac:dyDescent="0.3">
      <c r="A253" s="2">
        <v>12201</v>
      </c>
      <c r="B253" s="2" t="s">
        <v>220</v>
      </c>
      <c r="C253" s="193">
        <v>0</v>
      </c>
      <c r="D253" s="193">
        <v>0</v>
      </c>
      <c r="E253" s="153">
        <v>0</v>
      </c>
      <c r="F253" s="37" t="str">
        <f t="shared" si="6"/>
        <v>NO</v>
      </c>
      <c r="G253" s="37">
        <f t="shared" si="7"/>
        <v>1</v>
      </c>
      <c r="H253" s="37"/>
      <c r="I253" s="152"/>
      <c r="J253"/>
      <c r="K253"/>
      <c r="L253"/>
    </row>
    <row r="254" spans="1:12" x14ac:dyDescent="0.3">
      <c r="A254" s="2">
        <v>12301</v>
      </c>
      <c r="B254" s="2" t="s">
        <v>182</v>
      </c>
      <c r="C254" s="193">
        <v>0</v>
      </c>
      <c r="D254" s="193">
        <v>0</v>
      </c>
      <c r="E254" s="153">
        <v>0</v>
      </c>
      <c r="F254" s="37" t="str">
        <f t="shared" si="6"/>
        <v>NO</v>
      </c>
      <c r="G254" s="37">
        <f t="shared" si="7"/>
        <v>1</v>
      </c>
      <c r="H254" s="37"/>
      <c r="I254" s="152"/>
      <c r="J254"/>
      <c r="K254"/>
      <c r="L254"/>
    </row>
    <row r="255" spans="1:12" x14ac:dyDescent="0.3">
      <c r="A255" s="2">
        <v>12302</v>
      </c>
      <c r="B255" s="2" t="s">
        <v>152</v>
      </c>
      <c r="C255" s="193">
        <v>0</v>
      </c>
      <c r="D255" s="193">
        <v>0</v>
      </c>
      <c r="E255" s="153">
        <v>0</v>
      </c>
      <c r="F255" s="37" t="str">
        <f t="shared" si="6"/>
        <v>NO</v>
      </c>
      <c r="G255" s="37">
        <f t="shared" si="7"/>
        <v>1</v>
      </c>
      <c r="H255" s="37"/>
      <c r="I255" s="152"/>
      <c r="J255"/>
      <c r="K255"/>
      <c r="L255"/>
    </row>
    <row r="256" spans="1:12" x14ac:dyDescent="0.3">
      <c r="A256" s="2">
        <v>12303</v>
      </c>
      <c r="B256" s="2" t="s">
        <v>253</v>
      </c>
      <c r="C256" s="193">
        <v>0</v>
      </c>
      <c r="D256" s="193">
        <v>0</v>
      </c>
      <c r="E256" s="153">
        <v>0</v>
      </c>
      <c r="F256" s="37" t="str">
        <f t="shared" si="6"/>
        <v>NO</v>
      </c>
      <c r="G256" s="37">
        <f t="shared" si="7"/>
        <v>1</v>
      </c>
      <c r="H256" s="37"/>
      <c r="I256" s="152"/>
      <c r="J256"/>
      <c r="K256"/>
      <c r="L256"/>
    </row>
    <row r="257" spans="1:12" x14ac:dyDescent="0.3">
      <c r="A257" s="2">
        <v>12401</v>
      </c>
      <c r="B257" s="2" t="s">
        <v>89</v>
      </c>
      <c r="C257" s="193">
        <v>0</v>
      </c>
      <c r="D257" s="193">
        <v>83785239</v>
      </c>
      <c r="E257" s="153">
        <v>83785239</v>
      </c>
      <c r="F257" s="37" t="str">
        <f t="shared" si="6"/>
        <v>SI</v>
      </c>
      <c r="G257" s="37">
        <f t="shared" si="7"/>
        <v>0</v>
      </c>
      <c r="H257" s="37"/>
      <c r="I257" s="152"/>
      <c r="J257"/>
      <c r="K257"/>
      <c r="L257"/>
    </row>
    <row r="258" spans="1:12" x14ac:dyDescent="0.3">
      <c r="A258" s="2">
        <v>12402</v>
      </c>
      <c r="B258" s="2" t="s">
        <v>255</v>
      </c>
      <c r="C258" s="193">
        <v>0</v>
      </c>
      <c r="D258" s="193">
        <v>0</v>
      </c>
      <c r="E258" s="153">
        <v>0</v>
      </c>
      <c r="F258" s="37" t="str">
        <f t="shared" si="6"/>
        <v>NO</v>
      </c>
      <c r="G258" s="37">
        <f t="shared" si="7"/>
        <v>1</v>
      </c>
      <c r="H258" s="37"/>
      <c r="I258" s="152"/>
      <c r="J258"/>
      <c r="K258"/>
      <c r="L258"/>
    </row>
    <row r="259" spans="1:12" x14ac:dyDescent="0.3">
      <c r="A259" s="2">
        <v>13101</v>
      </c>
      <c r="B259" s="2" t="s">
        <v>7</v>
      </c>
      <c r="C259" s="193">
        <v>0</v>
      </c>
      <c r="D259" s="193">
        <v>0</v>
      </c>
      <c r="E259" s="153">
        <v>0</v>
      </c>
      <c r="F259" s="37" t="str">
        <f t="shared" ref="F259:F322" si="8">IF(E259=0,"NO","SI")</f>
        <v>NO</v>
      </c>
      <c r="G259" s="37">
        <f t="shared" ref="G259:G322" si="9">IF(E259&gt;0,0,1)</f>
        <v>1</v>
      </c>
      <c r="H259" s="37"/>
      <c r="I259" s="152"/>
      <c r="J259"/>
      <c r="K259"/>
      <c r="L259"/>
    </row>
    <row r="260" spans="1:12" x14ac:dyDescent="0.3">
      <c r="A260" s="2">
        <v>13102</v>
      </c>
      <c r="B260" s="2" t="s">
        <v>21</v>
      </c>
      <c r="C260" s="193">
        <v>0</v>
      </c>
      <c r="D260" s="193">
        <v>0</v>
      </c>
      <c r="E260" s="153">
        <v>0</v>
      </c>
      <c r="F260" s="37" t="str">
        <f t="shared" si="8"/>
        <v>NO</v>
      </c>
      <c r="G260" s="37">
        <f t="shared" si="9"/>
        <v>1</v>
      </c>
      <c r="H260" s="37"/>
      <c r="I260" s="152"/>
      <c r="J260"/>
      <c r="K260"/>
      <c r="L260"/>
    </row>
    <row r="261" spans="1:12" x14ac:dyDescent="0.3">
      <c r="A261" s="2">
        <v>13103</v>
      </c>
      <c r="B261" s="2" t="s">
        <v>46</v>
      </c>
      <c r="C261" s="193">
        <v>0</v>
      </c>
      <c r="D261" s="193">
        <v>5598047378</v>
      </c>
      <c r="E261" s="153">
        <v>5598047378</v>
      </c>
      <c r="F261" s="37" t="str">
        <f t="shared" si="8"/>
        <v>SI</v>
      </c>
      <c r="G261" s="37">
        <f t="shared" si="9"/>
        <v>0</v>
      </c>
      <c r="H261" s="37"/>
      <c r="I261" s="152"/>
      <c r="J261"/>
      <c r="K261"/>
      <c r="L261"/>
    </row>
    <row r="262" spans="1:12" x14ac:dyDescent="0.3">
      <c r="A262" s="2">
        <v>13104</v>
      </c>
      <c r="B262" s="2" t="s">
        <v>43</v>
      </c>
      <c r="C262" s="193">
        <v>0</v>
      </c>
      <c r="D262" s="193">
        <v>0</v>
      </c>
      <c r="E262" s="153">
        <v>0</v>
      </c>
      <c r="F262" s="37" t="str">
        <f t="shared" si="8"/>
        <v>NO</v>
      </c>
      <c r="G262" s="37">
        <f t="shared" si="9"/>
        <v>1</v>
      </c>
      <c r="H262" s="37"/>
      <c r="I262" s="152"/>
      <c r="J262"/>
      <c r="K262"/>
      <c r="L262"/>
    </row>
    <row r="263" spans="1:12" x14ac:dyDescent="0.3">
      <c r="A263" s="2">
        <v>13105</v>
      </c>
      <c r="B263" s="2" t="s">
        <v>49</v>
      </c>
      <c r="C263" s="193">
        <v>0</v>
      </c>
      <c r="D263" s="193">
        <v>0</v>
      </c>
      <c r="E263" s="153">
        <v>0</v>
      </c>
      <c r="F263" s="37" t="str">
        <f t="shared" si="8"/>
        <v>NO</v>
      </c>
      <c r="G263" s="37">
        <f t="shared" si="9"/>
        <v>1</v>
      </c>
      <c r="H263" s="37"/>
      <c r="I263" s="152"/>
      <c r="J263"/>
      <c r="K263"/>
      <c r="L263"/>
    </row>
    <row r="264" spans="1:12" x14ac:dyDescent="0.3">
      <c r="A264" s="2">
        <v>13106</v>
      </c>
      <c r="B264" s="2" t="s">
        <v>23</v>
      </c>
      <c r="C264" s="193">
        <v>0</v>
      </c>
      <c r="D264" s="193">
        <v>0</v>
      </c>
      <c r="E264" s="153">
        <v>0</v>
      </c>
      <c r="F264" s="37" t="str">
        <f t="shared" si="8"/>
        <v>NO</v>
      </c>
      <c r="G264" s="37">
        <f t="shared" si="9"/>
        <v>1</v>
      </c>
      <c r="H264" s="37"/>
      <c r="I264" s="152"/>
      <c r="J264"/>
      <c r="K264"/>
      <c r="L264"/>
    </row>
    <row r="265" spans="1:12" x14ac:dyDescent="0.3">
      <c r="A265" s="2">
        <v>13107</v>
      </c>
      <c r="B265" s="2" t="s">
        <v>11</v>
      </c>
      <c r="C265" s="193">
        <v>0</v>
      </c>
      <c r="D265" s="193">
        <v>0</v>
      </c>
      <c r="E265" s="153">
        <v>0</v>
      </c>
      <c r="F265" s="37" t="str">
        <f t="shared" si="8"/>
        <v>NO</v>
      </c>
      <c r="G265" s="37">
        <f t="shared" si="9"/>
        <v>1</v>
      </c>
      <c r="H265" s="37"/>
      <c r="I265" s="152"/>
      <c r="J265"/>
      <c r="K265"/>
      <c r="L265"/>
    </row>
    <row r="266" spans="1:12" x14ac:dyDescent="0.3">
      <c r="A266" s="2">
        <v>13108</v>
      </c>
      <c r="B266" s="2" t="s">
        <v>26</v>
      </c>
      <c r="C266" s="193">
        <v>0</v>
      </c>
      <c r="D266" s="193">
        <v>0</v>
      </c>
      <c r="E266" s="153">
        <v>0</v>
      </c>
      <c r="F266" s="37" t="str">
        <f t="shared" si="8"/>
        <v>NO</v>
      </c>
      <c r="G266" s="37">
        <f t="shared" si="9"/>
        <v>1</v>
      </c>
      <c r="H266" s="37"/>
      <c r="I266" s="152"/>
      <c r="J266"/>
      <c r="K266"/>
      <c r="L266"/>
    </row>
    <row r="267" spans="1:12" x14ac:dyDescent="0.3">
      <c r="A267" s="2">
        <v>13109</v>
      </c>
      <c r="B267" s="2" t="s">
        <v>20</v>
      </c>
      <c r="C267" s="193">
        <v>0</v>
      </c>
      <c r="D267" s="193">
        <v>0</v>
      </c>
      <c r="E267" s="153">
        <v>0</v>
      </c>
      <c r="F267" s="37" t="str">
        <f t="shared" si="8"/>
        <v>NO</v>
      </c>
      <c r="G267" s="37">
        <f t="shared" si="9"/>
        <v>1</v>
      </c>
      <c r="H267" s="37"/>
      <c r="I267" s="152"/>
      <c r="J267"/>
      <c r="K267"/>
      <c r="L267"/>
    </row>
    <row r="268" spans="1:12" x14ac:dyDescent="0.3">
      <c r="A268" s="2">
        <v>13110</v>
      </c>
      <c r="B268" s="2" t="s">
        <v>35</v>
      </c>
      <c r="C268" s="193">
        <v>0</v>
      </c>
      <c r="D268" s="193">
        <v>0</v>
      </c>
      <c r="E268" s="153">
        <v>0</v>
      </c>
      <c r="F268" s="37" t="str">
        <f t="shared" si="8"/>
        <v>NO</v>
      </c>
      <c r="G268" s="37">
        <f t="shared" si="9"/>
        <v>1</v>
      </c>
      <c r="H268" s="37"/>
      <c r="I268" s="152"/>
      <c r="J268"/>
      <c r="K268"/>
      <c r="L268"/>
    </row>
    <row r="269" spans="1:12" x14ac:dyDescent="0.3">
      <c r="A269" s="2">
        <v>13111</v>
      </c>
      <c r="B269" s="2" t="s">
        <v>36</v>
      </c>
      <c r="C269" s="193">
        <v>0</v>
      </c>
      <c r="D269" s="193">
        <v>0</v>
      </c>
      <c r="E269" s="153">
        <v>0</v>
      </c>
      <c r="F269" s="37" t="str">
        <f t="shared" si="8"/>
        <v>NO</v>
      </c>
      <c r="G269" s="37">
        <f t="shared" si="9"/>
        <v>1</v>
      </c>
      <c r="H269" s="37"/>
      <c r="I269" s="152"/>
      <c r="J269"/>
      <c r="K269"/>
      <c r="L269"/>
    </row>
    <row r="270" spans="1:12" x14ac:dyDescent="0.3">
      <c r="A270" s="2">
        <v>13112</v>
      </c>
      <c r="B270" s="2" t="s">
        <v>27</v>
      </c>
      <c r="C270" s="193">
        <v>0</v>
      </c>
      <c r="D270" s="193">
        <v>0</v>
      </c>
      <c r="E270" s="153">
        <v>0</v>
      </c>
      <c r="F270" s="37" t="str">
        <f t="shared" si="8"/>
        <v>NO</v>
      </c>
      <c r="G270" s="37">
        <f t="shared" si="9"/>
        <v>1</v>
      </c>
      <c r="H270" s="37"/>
      <c r="I270" s="152"/>
      <c r="J270"/>
      <c r="K270"/>
      <c r="L270"/>
    </row>
    <row r="271" spans="1:12" x14ac:dyDescent="0.3">
      <c r="A271" s="2">
        <v>13113</v>
      </c>
      <c r="B271" s="2" t="s">
        <v>18</v>
      </c>
      <c r="C271" s="193">
        <v>0</v>
      </c>
      <c r="D271" s="193">
        <v>0</v>
      </c>
      <c r="E271" s="153">
        <v>0</v>
      </c>
      <c r="F271" s="37" t="str">
        <f t="shared" si="8"/>
        <v>NO</v>
      </c>
      <c r="G271" s="37">
        <f t="shared" si="9"/>
        <v>1</v>
      </c>
      <c r="H271" s="37"/>
      <c r="I271" s="152"/>
      <c r="J271"/>
      <c r="K271"/>
      <c r="L271"/>
    </row>
    <row r="272" spans="1:12" x14ac:dyDescent="0.3">
      <c r="A272" s="2">
        <v>13114</v>
      </c>
      <c r="B272" s="2" t="s">
        <v>3</v>
      </c>
      <c r="C272" s="193">
        <v>0</v>
      </c>
      <c r="D272" s="193">
        <v>0</v>
      </c>
      <c r="E272" s="153">
        <v>0</v>
      </c>
      <c r="F272" s="37" t="str">
        <f t="shared" si="8"/>
        <v>NO</v>
      </c>
      <c r="G272" s="37">
        <f t="shared" si="9"/>
        <v>1</v>
      </c>
      <c r="H272" s="37"/>
      <c r="I272" s="152"/>
      <c r="J272"/>
      <c r="K272"/>
      <c r="L272"/>
    </row>
    <row r="273" spans="1:12" x14ac:dyDescent="0.3">
      <c r="A273" s="2">
        <v>13115</v>
      </c>
      <c r="B273" s="2" t="s">
        <v>9</v>
      </c>
      <c r="C273" s="193">
        <v>0</v>
      </c>
      <c r="D273" s="193">
        <v>0</v>
      </c>
      <c r="E273" s="153">
        <v>0</v>
      </c>
      <c r="F273" s="37" t="str">
        <f t="shared" si="8"/>
        <v>NO</v>
      </c>
      <c r="G273" s="37">
        <f t="shared" si="9"/>
        <v>1</v>
      </c>
      <c r="H273" s="37"/>
      <c r="I273" s="152"/>
      <c r="J273"/>
      <c r="K273"/>
      <c r="L273"/>
    </row>
    <row r="274" spans="1:12" x14ac:dyDescent="0.3">
      <c r="A274" s="2">
        <v>13116</v>
      </c>
      <c r="B274" s="2" t="s">
        <v>33</v>
      </c>
      <c r="C274" s="193">
        <v>0</v>
      </c>
      <c r="D274" s="193">
        <v>0</v>
      </c>
      <c r="E274" s="153">
        <v>0</v>
      </c>
      <c r="F274" s="37" t="str">
        <f t="shared" si="8"/>
        <v>NO</v>
      </c>
      <c r="G274" s="37">
        <f t="shared" si="9"/>
        <v>1</v>
      </c>
      <c r="H274" s="37"/>
      <c r="I274" s="152"/>
      <c r="J274"/>
      <c r="K274"/>
      <c r="L274"/>
    </row>
    <row r="275" spans="1:12" x14ac:dyDescent="0.3">
      <c r="A275" s="2">
        <v>13117</v>
      </c>
      <c r="B275" s="2" t="s">
        <v>44</v>
      </c>
      <c r="C275" s="193">
        <v>0</v>
      </c>
      <c r="D275" s="193">
        <v>10677747</v>
      </c>
      <c r="E275" s="153">
        <v>10677747</v>
      </c>
      <c r="F275" s="37" t="str">
        <f t="shared" si="8"/>
        <v>SI</v>
      </c>
      <c r="G275" s="37">
        <f t="shared" si="9"/>
        <v>0</v>
      </c>
      <c r="H275" s="37"/>
      <c r="I275" s="152"/>
      <c r="J275"/>
      <c r="K275"/>
      <c r="L275"/>
    </row>
    <row r="276" spans="1:12" x14ac:dyDescent="0.3">
      <c r="A276" s="2">
        <v>13118</v>
      </c>
      <c r="B276" s="2" t="s">
        <v>16</v>
      </c>
      <c r="C276" s="193">
        <v>0</v>
      </c>
      <c r="D276" s="193">
        <v>0</v>
      </c>
      <c r="E276" s="153">
        <v>0</v>
      </c>
      <c r="F276" s="37" t="str">
        <f t="shared" si="8"/>
        <v>NO</v>
      </c>
      <c r="G276" s="37">
        <f t="shared" si="9"/>
        <v>1</v>
      </c>
      <c r="H276" s="37"/>
      <c r="I276" s="152"/>
      <c r="J276"/>
      <c r="K276"/>
      <c r="L276"/>
    </row>
    <row r="277" spans="1:12" x14ac:dyDescent="0.3">
      <c r="A277" s="2">
        <v>13119</v>
      </c>
      <c r="B277" s="2" t="s">
        <v>8</v>
      </c>
      <c r="C277" s="193">
        <v>0</v>
      </c>
      <c r="D277" s="193">
        <v>0</v>
      </c>
      <c r="E277" s="153">
        <v>0</v>
      </c>
      <c r="F277" s="37" t="str">
        <f t="shared" si="8"/>
        <v>NO</v>
      </c>
      <c r="G277" s="37">
        <f t="shared" si="9"/>
        <v>1</v>
      </c>
      <c r="H277" s="37"/>
      <c r="I277" s="152"/>
      <c r="J277"/>
      <c r="K277"/>
      <c r="L277"/>
    </row>
    <row r="278" spans="1:12" x14ac:dyDescent="0.3">
      <c r="A278" s="2">
        <v>13120</v>
      </c>
      <c r="B278" s="2" t="s">
        <v>31</v>
      </c>
      <c r="C278" s="193">
        <v>0</v>
      </c>
      <c r="D278" s="193">
        <v>0</v>
      </c>
      <c r="E278" s="153">
        <v>0</v>
      </c>
      <c r="F278" s="37" t="str">
        <f t="shared" si="8"/>
        <v>NO</v>
      </c>
      <c r="G278" s="37">
        <f t="shared" si="9"/>
        <v>1</v>
      </c>
      <c r="H278" s="37"/>
      <c r="I278" s="152"/>
      <c r="J278"/>
      <c r="K278"/>
      <c r="L278"/>
    </row>
    <row r="279" spans="1:12" x14ac:dyDescent="0.3">
      <c r="A279" s="2">
        <v>13121</v>
      </c>
      <c r="B279" s="2" t="s">
        <v>45</v>
      </c>
      <c r="C279" s="193">
        <v>217325378</v>
      </c>
      <c r="D279" s="193">
        <v>0</v>
      </c>
      <c r="E279" s="153">
        <v>217325378</v>
      </c>
      <c r="F279" s="37" t="str">
        <f t="shared" si="8"/>
        <v>SI</v>
      </c>
      <c r="G279" s="37">
        <f t="shared" si="9"/>
        <v>0</v>
      </c>
      <c r="H279" s="37"/>
      <c r="I279" s="152"/>
      <c r="J279"/>
      <c r="K279"/>
      <c r="L279"/>
    </row>
    <row r="280" spans="1:12" x14ac:dyDescent="0.3">
      <c r="A280" s="2">
        <v>13122</v>
      </c>
      <c r="B280" s="2" t="s">
        <v>14</v>
      </c>
      <c r="C280" s="193">
        <v>0</v>
      </c>
      <c r="D280" s="193">
        <v>0</v>
      </c>
      <c r="E280" s="153">
        <v>0</v>
      </c>
      <c r="F280" s="37" t="str">
        <f t="shared" si="8"/>
        <v>NO</v>
      </c>
      <c r="G280" s="37">
        <f t="shared" si="9"/>
        <v>1</v>
      </c>
      <c r="H280" s="37"/>
      <c r="I280" s="152"/>
      <c r="J280"/>
      <c r="K280"/>
      <c r="L280"/>
    </row>
    <row r="281" spans="1:12" x14ac:dyDescent="0.3">
      <c r="A281" s="2">
        <v>13123</v>
      </c>
      <c r="B281" s="2" t="s">
        <v>4</v>
      </c>
      <c r="C281" s="193">
        <v>0</v>
      </c>
      <c r="D281" s="193">
        <v>0</v>
      </c>
      <c r="E281" s="153">
        <v>0</v>
      </c>
      <c r="F281" s="37" t="str">
        <f t="shared" si="8"/>
        <v>NO</v>
      </c>
      <c r="G281" s="37">
        <f t="shared" si="9"/>
        <v>1</v>
      </c>
      <c r="H281" s="37"/>
      <c r="I281" s="152"/>
      <c r="J281"/>
      <c r="K281"/>
      <c r="L281"/>
    </row>
    <row r="282" spans="1:12" x14ac:dyDescent="0.3">
      <c r="A282" s="2">
        <v>13124</v>
      </c>
      <c r="B282" s="2" t="s">
        <v>15</v>
      </c>
      <c r="C282" s="193">
        <v>0</v>
      </c>
      <c r="D282" s="193">
        <v>0</v>
      </c>
      <c r="E282" s="153">
        <v>0</v>
      </c>
      <c r="F282" s="37" t="str">
        <f t="shared" si="8"/>
        <v>NO</v>
      </c>
      <c r="G282" s="37">
        <f t="shared" si="9"/>
        <v>1</v>
      </c>
      <c r="H282" s="37"/>
      <c r="I282" s="152"/>
      <c r="J282"/>
      <c r="K282"/>
      <c r="L282"/>
    </row>
    <row r="283" spans="1:12" x14ac:dyDescent="0.3">
      <c r="A283" s="2">
        <v>13125</v>
      </c>
      <c r="B283" s="2" t="s">
        <v>12</v>
      </c>
      <c r="C283" s="193">
        <v>0</v>
      </c>
      <c r="D283" s="193">
        <v>0</v>
      </c>
      <c r="E283" s="153">
        <v>0</v>
      </c>
      <c r="F283" s="37" t="str">
        <f t="shared" si="8"/>
        <v>NO</v>
      </c>
      <c r="G283" s="37">
        <f t="shared" si="9"/>
        <v>1</v>
      </c>
      <c r="H283" s="37"/>
      <c r="I283" s="152"/>
      <c r="J283"/>
      <c r="K283"/>
      <c r="L283"/>
    </row>
    <row r="284" spans="1:12" x14ac:dyDescent="0.3">
      <c r="A284" s="2">
        <v>13126</v>
      </c>
      <c r="B284" s="2" t="s">
        <v>40</v>
      </c>
      <c r="C284" s="193">
        <v>0</v>
      </c>
      <c r="D284" s="193">
        <v>534127483</v>
      </c>
      <c r="E284" s="153">
        <v>534127483</v>
      </c>
      <c r="F284" s="37" t="str">
        <f t="shared" si="8"/>
        <v>SI</v>
      </c>
      <c r="G284" s="37">
        <f t="shared" si="9"/>
        <v>0</v>
      </c>
      <c r="H284" s="37"/>
      <c r="I284" s="152"/>
      <c r="J284"/>
      <c r="K284"/>
      <c r="L284"/>
    </row>
    <row r="285" spans="1:12" x14ac:dyDescent="0.3">
      <c r="A285" s="2">
        <v>13127</v>
      </c>
      <c r="B285" s="2" t="s">
        <v>6</v>
      </c>
      <c r="C285" s="193">
        <v>0</v>
      </c>
      <c r="D285" s="193">
        <v>0</v>
      </c>
      <c r="E285" s="153">
        <v>0</v>
      </c>
      <c r="F285" s="37" t="str">
        <f t="shared" si="8"/>
        <v>NO</v>
      </c>
      <c r="G285" s="37">
        <f t="shared" si="9"/>
        <v>1</v>
      </c>
      <c r="H285" s="37"/>
      <c r="I285" s="152"/>
      <c r="J285"/>
      <c r="K285"/>
      <c r="L285"/>
    </row>
    <row r="286" spans="1:12" x14ac:dyDescent="0.3">
      <c r="A286" s="2">
        <v>13128</v>
      </c>
      <c r="B286" s="2" t="s">
        <v>10</v>
      </c>
      <c r="C286" s="193">
        <v>0</v>
      </c>
      <c r="D286" s="193">
        <v>0</v>
      </c>
      <c r="E286" s="153">
        <v>0</v>
      </c>
      <c r="F286" s="37" t="str">
        <f t="shared" si="8"/>
        <v>NO</v>
      </c>
      <c r="G286" s="37">
        <f t="shared" si="9"/>
        <v>1</v>
      </c>
      <c r="H286" s="37"/>
      <c r="I286" s="152"/>
      <c r="J286"/>
      <c r="K286"/>
      <c r="L286"/>
    </row>
    <row r="287" spans="1:12" x14ac:dyDescent="0.3">
      <c r="A287" s="2">
        <v>13129</v>
      </c>
      <c r="B287" s="2" t="s">
        <v>22</v>
      </c>
      <c r="C287" s="193">
        <v>0</v>
      </c>
      <c r="D287" s="193">
        <v>0</v>
      </c>
      <c r="E287" s="153">
        <v>0</v>
      </c>
      <c r="F287" s="37" t="str">
        <f t="shared" si="8"/>
        <v>NO</v>
      </c>
      <c r="G287" s="37">
        <f t="shared" si="9"/>
        <v>1</v>
      </c>
      <c r="H287" s="37"/>
      <c r="I287" s="152"/>
      <c r="J287"/>
      <c r="K287"/>
      <c r="L287"/>
    </row>
    <row r="288" spans="1:12" x14ac:dyDescent="0.3">
      <c r="A288" s="2">
        <v>13130</v>
      </c>
      <c r="B288" s="2" t="s">
        <v>41</v>
      </c>
      <c r="C288" s="193">
        <v>0</v>
      </c>
      <c r="D288" s="193">
        <v>11893832471</v>
      </c>
      <c r="E288" s="153">
        <v>11893832471</v>
      </c>
      <c r="F288" s="37" t="str">
        <f t="shared" si="8"/>
        <v>SI</v>
      </c>
      <c r="G288" s="37">
        <f t="shared" si="9"/>
        <v>0</v>
      </c>
      <c r="H288" s="37"/>
      <c r="I288" s="152"/>
      <c r="J288"/>
      <c r="K288"/>
      <c r="L288"/>
    </row>
    <row r="289" spans="1:12" x14ac:dyDescent="0.3">
      <c r="A289" s="2">
        <v>13131</v>
      </c>
      <c r="B289" s="2" t="s">
        <v>38</v>
      </c>
      <c r="C289" s="193">
        <v>0</v>
      </c>
      <c r="D289" s="193">
        <v>0</v>
      </c>
      <c r="E289" s="153">
        <v>0</v>
      </c>
      <c r="F289" s="37" t="str">
        <f t="shared" si="8"/>
        <v>NO</v>
      </c>
      <c r="G289" s="37">
        <f t="shared" si="9"/>
        <v>1</v>
      </c>
      <c r="H289" s="37"/>
      <c r="I289" s="152"/>
      <c r="J289"/>
      <c r="K289"/>
      <c r="L289"/>
    </row>
    <row r="290" spans="1:12" x14ac:dyDescent="0.3">
      <c r="A290" s="2">
        <v>13132</v>
      </c>
      <c r="B290" s="2" t="s">
        <v>5</v>
      </c>
      <c r="C290" s="193">
        <v>0</v>
      </c>
      <c r="D290" s="193">
        <v>0</v>
      </c>
      <c r="E290" s="153">
        <v>0</v>
      </c>
      <c r="F290" s="37" t="str">
        <f t="shared" si="8"/>
        <v>NO</v>
      </c>
      <c r="G290" s="37">
        <f t="shared" si="9"/>
        <v>1</v>
      </c>
      <c r="H290" s="37"/>
      <c r="I290" s="152"/>
      <c r="J290"/>
      <c r="K290"/>
      <c r="L290"/>
    </row>
    <row r="291" spans="1:12" x14ac:dyDescent="0.3">
      <c r="A291" s="2">
        <v>13201</v>
      </c>
      <c r="B291" s="2" t="s">
        <v>13</v>
      </c>
      <c r="C291" s="193">
        <v>0</v>
      </c>
      <c r="D291" s="193">
        <v>0</v>
      </c>
      <c r="E291" s="153">
        <v>0</v>
      </c>
      <c r="F291" s="37" t="str">
        <f t="shared" si="8"/>
        <v>NO</v>
      </c>
      <c r="G291" s="37">
        <f t="shared" si="9"/>
        <v>1</v>
      </c>
      <c r="H291" s="37"/>
      <c r="I291" s="152"/>
      <c r="J291"/>
      <c r="K291"/>
      <c r="L291"/>
    </row>
    <row r="292" spans="1:12" x14ac:dyDescent="0.3">
      <c r="A292" s="2">
        <v>13202</v>
      </c>
      <c r="B292" s="2" t="s">
        <v>76</v>
      </c>
      <c r="C292" s="193">
        <v>0</v>
      </c>
      <c r="D292" s="193">
        <v>0</v>
      </c>
      <c r="E292" s="153">
        <v>0</v>
      </c>
      <c r="F292" s="37" t="str">
        <f t="shared" si="8"/>
        <v>NO</v>
      </c>
      <c r="G292" s="37">
        <f t="shared" si="9"/>
        <v>1</v>
      </c>
      <c r="H292" s="37"/>
      <c r="I292" s="152"/>
      <c r="J292"/>
      <c r="K292"/>
      <c r="L292"/>
    </row>
    <row r="293" spans="1:12" x14ac:dyDescent="0.3">
      <c r="A293" s="2">
        <v>13203</v>
      </c>
      <c r="B293" s="2" t="s">
        <v>225</v>
      </c>
      <c r="C293" s="193">
        <v>0</v>
      </c>
      <c r="D293" s="193">
        <v>416947674</v>
      </c>
      <c r="E293" s="153">
        <v>416947674</v>
      </c>
      <c r="F293" s="37" t="str">
        <f t="shared" si="8"/>
        <v>SI</v>
      </c>
      <c r="G293" s="37">
        <f t="shared" si="9"/>
        <v>0</v>
      </c>
      <c r="H293" s="37"/>
      <c r="I293" s="152"/>
      <c r="J293"/>
      <c r="K293"/>
      <c r="L293"/>
    </row>
    <row r="294" spans="1:12" x14ac:dyDescent="0.3">
      <c r="A294" s="2">
        <v>13301</v>
      </c>
      <c r="B294" s="2" t="s">
        <v>56</v>
      </c>
      <c r="C294" s="193">
        <v>0</v>
      </c>
      <c r="D294" s="193">
        <v>0</v>
      </c>
      <c r="E294" s="153">
        <v>0</v>
      </c>
      <c r="F294" s="37" t="str">
        <f t="shared" si="8"/>
        <v>NO</v>
      </c>
      <c r="G294" s="37">
        <f t="shared" si="9"/>
        <v>1</v>
      </c>
      <c r="H294" s="37"/>
      <c r="I294" s="152"/>
      <c r="J294"/>
      <c r="K294"/>
      <c r="L294"/>
    </row>
    <row r="295" spans="1:12" x14ac:dyDescent="0.3">
      <c r="A295" s="2">
        <v>13302</v>
      </c>
      <c r="B295" s="2" t="s">
        <v>77</v>
      </c>
      <c r="C295" s="193">
        <v>0</v>
      </c>
      <c r="D295" s="193">
        <v>6595097864</v>
      </c>
      <c r="E295" s="153">
        <v>6595097864</v>
      </c>
      <c r="F295" s="37" t="str">
        <f t="shared" si="8"/>
        <v>SI</v>
      </c>
      <c r="G295" s="37">
        <f t="shared" si="9"/>
        <v>0</v>
      </c>
      <c r="H295" s="37"/>
      <c r="I295" s="152"/>
      <c r="J295"/>
      <c r="K295"/>
      <c r="L295"/>
    </row>
    <row r="296" spans="1:12" x14ac:dyDescent="0.3">
      <c r="A296" s="2">
        <v>13303</v>
      </c>
      <c r="B296" s="2" t="s">
        <v>216</v>
      </c>
      <c r="C296" s="193">
        <v>0</v>
      </c>
      <c r="D296" s="193">
        <v>4022042394</v>
      </c>
      <c r="E296" s="153">
        <v>4022042394</v>
      </c>
      <c r="F296" s="37" t="str">
        <f t="shared" si="8"/>
        <v>SI</v>
      </c>
      <c r="G296" s="37">
        <f t="shared" si="9"/>
        <v>0</v>
      </c>
      <c r="H296" s="37"/>
      <c r="I296" s="152"/>
      <c r="J296"/>
      <c r="K296"/>
      <c r="L296"/>
    </row>
    <row r="297" spans="1:12" x14ac:dyDescent="0.3">
      <c r="A297" s="2">
        <v>13401</v>
      </c>
      <c r="B297" s="2" t="s">
        <v>42</v>
      </c>
      <c r="C297" s="193">
        <v>0</v>
      </c>
      <c r="D297" s="193">
        <v>0</v>
      </c>
      <c r="E297" s="153">
        <v>0</v>
      </c>
      <c r="F297" s="37" t="str">
        <f t="shared" si="8"/>
        <v>NO</v>
      </c>
      <c r="G297" s="37">
        <f t="shared" si="9"/>
        <v>1</v>
      </c>
      <c r="H297" s="37"/>
      <c r="I297" s="152"/>
      <c r="J297"/>
      <c r="K297"/>
      <c r="L297"/>
    </row>
    <row r="298" spans="1:12" x14ac:dyDescent="0.3">
      <c r="A298" s="2">
        <v>13402</v>
      </c>
      <c r="B298" s="2" t="s">
        <v>79</v>
      </c>
      <c r="C298" s="193">
        <v>0</v>
      </c>
      <c r="D298" s="193">
        <v>127860459</v>
      </c>
      <c r="E298" s="153">
        <v>127860459</v>
      </c>
      <c r="F298" s="37" t="str">
        <f t="shared" si="8"/>
        <v>SI</v>
      </c>
      <c r="G298" s="37">
        <f t="shared" si="9"/>
        <v>0</v>
      </c>
      <c r="H298" s="37"/>
      <c r="I298" s="152"/>
      <c r="J298"/>
      <c r="K298"/>
      <c r="L298"/>
    </row>
    <row r="299" spans="1:12" x14ac:dyDescent="0.3">
      <c r="A299" s="2">
        <v>13403</v>
      </c>
      <c r="B299" s="2" t="s">
        <v>229</v>
      </c>
      <c r="C299" s="193">
        <v>0</v>
      </c>
      <c r="D299" s="193">
        <v>0</v>
      </c>
      <c r="E299" s="153">
        <v>0</v>
      </c>
      <c r="F299" s="37" t="str">
        <f t="shared" si="8"/>
        <v>NO</v>
      </c>
      <c r="G299" s="37">
        <f t="shared" si="9"/>
        <v>1</v>
      </c>
      <c r="H299" s="37"/>
      <c r="I299" s="152"/>
      <c r="J299"/>
      <c r="K299"/>
      <c r="L299"/>
    </row>
    <row r="300" spans="1:12" x14ac:dyDescent="0.3">
      <c r="A300" s="2">
        <v>13404</v>
      </c>
      <c r="B300" s="2" t="s">
        <v>144</v>
      </c>
      <c r="C300" s="193">
        <v>0</v>
      </c>
      <c r="D300" s="193">
        <v>0</v>
      </c>
      <c r="E300" s="153">
        <v>0</v>
      </c>
      <c r="F300" s="37" t="str">
        <f t="shared" si="8"/>
        <v>NO</v>
      </c>
      <c r="G300" s="37">
        <f t="shared" si="9"/>
        <v>1</v>
      </c>
      <c r="H300" s="37"/>
      <c r="I300" s="152"/>
      <c r="J300"/>
      <c r="K300"/>
      <c r="L300"/>
    </row>
    <row r="301" spans="1:12" x14ac:dyDescent="0.3">
      <c r="A301" s="2">
        <v>13501</v>
      </c>
      <c r="B301" s="2" t="s">
        <v>147</v>
      </c>
      <c r="C301" s="193">
        <v>0</v>
      </c>
      <c r="D301" s="193">
        <v>0</v>
      </c>
      <c r="E301" s="153">
        <v>0</v>
      </c>
      <c r="F301" s="37" t="str">
        <f t="shared" si="8"/>
        <v>NO</v>
      </c>
      <c r="G301" s="37">
        <f t="shared" si="9"/>
        <v>1</v>
      </c>
      <c r="H301" s="37"/>
      <c r="I301" s="152"/>
      <c r="J301"/>
      <c r="K301"/>
      <c r="L301"/>
    </row>
    <row r="302" spans="1:12" x14ac:dyDescent="0.3">
      <c r="A302" s="2">
        <v>13502</v>
      </c>
      <c r="B302" s="2" t="s">
        <v>215</v>
      </c>
      <c r="C302" s="193">
        <v>1778548</v>
      </c>
      <c r="D302" s="193">
        <v>0</v>
      </c>
      <c r="E302" s="153">
        <v>1778548</v>
      </c>
      <c r="F302" s="37" t="str">
        <f t="shared" si="8"/>
        <v>SI</v>
      </c>
      <c r="G302" s="37">
        <f t="shared" si="9"/>
        <v>0</v>
      </c>
      <c r="H302" s="37"/>
      <c r="I302" s="152"/>
      <c r="J302"/>
      <c r="K302"/>
      <c r="L302"/>
    </row>
    <row r="303" spans="1:12" x14ac:dyDescent="0.3">
      <c r="A303" s="2">
        <v>13503</v>
      </c>
      <c r="B303" s="2" t="s">
        <v>155</v>
      </c>
      <c r="C303" s="193">
        <v>0</v>
      </c>
      <c r="D303" s="193">
        <v>0</v>
      </c>
      <c r="E303" s="153">
        <v>0</v>
      </c>
      <c r="F303" s="37" t="str">
        <f t="shared" si="8"/>
        <v>NO</v>
      </c>
      <c r="G303" s="37">
        <f t="shared" si="9"/>
        <v>1</v>
      </c>
      <c r="H303" s="37"/>
      <c r="I303" s="152"/>
      <c r="J303"/>
      <c r="K303"/>
      <c r="L303"/>
    </row>
    <row r="304" spans="1:12" x14ac:dyDescent="0.3">
      <c r="A304" s="2">
        <v>13504</v>
      </c>
      <c r="B304" s="2" t="s">
        <v>239</v>
      </c>
      <c r="C304" s="193">
        <v>0</v>
      </c>
      <c r="D304" s="193">
        <v>0</v>
      </c>
      <c r="E304" s="153">
        <v>0</v>
      </c>
      <c r="F304" s="37" t="str">
        <f t="shared" si="8"/>
        <v>NO</v>
      </c>
      <c r="G304" s="37">
        <f t="shared" si="9"/>
        <v>1</v>
      </c>
      <c r="H304" s="37"/>
      <c r="I304" s="152"/>
      <c r="J304"/>
      <c r="K304"/>
      <c r="L304"/>
    </row>
    <row r="305" spans="1:12" x14ac:dyDescent="0.3">
      <c r="A305" s="2">
        <v>13505</v>
      </c>
      <c r="B305" s="2" t="s">
        <v>249</v>
      </c>
      <c r="C305" s="193">
        <v>0</v>
      </c>
      <c r="D305" s="193">
        <v>0</v>
      </c>
      <c r="E305" s="153">
        <v>0</v>
      </c>
      <c r="F305" s="37" t="str">
        <f t="shared" si="8"/>
        <v>NO</v>
      </c>
      <c r="G305" s="37">
        <f t="shared" si="9"/>
        <v>1</v>
      </c>
      <c r="H305" s="37"/>
      <c r="I305" s="152"/>
      <c r="J305"/>
      <c r="K305"/>
      <c r="L305"/>
    </row>
    <row r="306" spans="1:12" x14ac:dyDescent="0.3">
      <c r="A306" s="2">
        <v>13601</v>
      </c>
      <c r="B306" s="2" t="s">
        <v>63</v>
      </c>
      <c r="C306" s="193">
        <v>0</v>
      </c>
      <c r="D306" s="193">
        <v>0</v>
      </c>
      <c r="E306" s="153">
        <v>0</v>
      </c>
      <c r="F306" s="37" t="str">
        <f t="shared" si="8"/>
        <v>NO</v>
      </c>
      <c r="G306" s="37">
        <f t="shared" si="9"/>
        <v>1</v>
      </c>
      <c r="H306" s="37"/>
      <c r="I306" s="152"/>
      <c r="J306"/>
      <c r="K306"/>
      <c r="L306"/>
    </row>
    <row r="307" spans="1:12" x14ac:dyDescent="0.3">
      <c r="A307" s="2">
        <v>13602</v>
      </c>
      <c r="B307" s="2" t="s">
        <v>134</v>
      </c>
      <c r="C307" s="193">
        <v>0</v>
      </c>
      <c r="D307" s="193">
        <v>0</v>
      </c>
      <c r="E307" s="153">
        <v>0</v>
      </c>
      <c r="F307" s="37" t="str">
        <f t="shared" si="8"/>
        <v>NO</v>
      </c>
      <c r="G307" s="37">
        <f t="shared" si="9"/>
        <v>1</v>
      </c>
      <c r="H307" s="37"/>
      <c r="I307" s="152"/>
      <c r="J307"/>
      <c r="K307"/>
      <c r="L307"/>
    </row>
    <row r="308" spans="1:12" x14ac:dyDescent="0.3">
      <c r="A308" s="2">
        <v>13603</v>
      </c>
      <c r="B308" s="2" t="s">
        <v>223</v>
      </c>
      <c r="C308" s="193">
        <v>0</v>
      </c>
      <c r="D308" s="193">
        <v>0</v>
      </c>
      <c r="E308" s="153">
        <v>0</v>
      </c>
      <c r="F308" s="37" t="str">
        <f t="shared" si="8"/>
        <v>NO</v>
      </c>
      <c r="G308" s="37">
        <f t="shared" si="9"/>
        <v>1</v>
      </c>
      <c r="H308" s="37"/>
      <c r="I308" s="152"/>
      <c r="J308"/>
      <c r="K308"/>
      <c r="L308"/>
    </row>
    <row r="309" spans="1:12" x14ac:dyDescent="0.3">
      <c r="A309" s="2">
        <v>13604</v>
      </c>
      <c r="B309" s="2" t="s">
        <v>54</v>
      </c>
      <c r="C309" s="193">
        <v>0</v>
      </c>
      <c r="D309" s="193">
        <v>0</v>
      </c>
      <c r="E309" s="153">
        <v>0</v>
      </c>
      <c r="F309" s="37" t="str">
        <f t="shared" si="8"/>
        <v>NO</v>
      </c>
      <c r="G309" s="37">
        <f t="shared" si="9"/>
        <v>1</v>
      </c>
      <c r="H309" s="37"/>
      <c r="I309" s="152"/>
      <c r="J309"/>
      <c r="K309"/>
      <c r="L309"/>
    </row>
    <row r="310" spans="1:12" x14ac:dyDescent="0.3">
      <c r="A310" s="2">
        <v>13605</v>
      </c>
      <c r="B310" s="2" t="s">
        <v>78</v>
      </c>
      <c r="C310" s="193">
        <v>165935739</v>
      </c>
      <c r="D310" s="193">
        <v>0</v>
      </c>
      <c r="E310" s="153">
        <v>165935739</v>
      </c>
      <c r="F310" s="37" t="str">
        <f t="shared" si="8"/>
        <v>SI</v>
      </c>
      <c r="G310" s="37">
        <f t="shared" si="9"/>
        <v>0</v>
      </c>
      <c r="H310" s="37"/>
      <c r="I310" s="152"/>
      <c r="J310"/>
      <c r="K310"/>
      <c r="L310"/>
    </row>
    <row r="311" spans="1:12" x14ac:dyDescent="0.3">
      <c r="A311" s="2">
        <v>14101</v>
      </c>
      <c r="B311" s="2" t="s">
        <v>62</v>
      </c>
      <c r="C311" s="193">
        <v>0</v>
      </c>
      <c r="D311" s="193">
        <v>0</v>
      </c>
      <c r="E311" s="153">
        <v>0</v>
      </c>
      <c r="F311" s="37" t="str">
        <f t="shared" si="8"/>
        <v>NO</v>
      </c>
      <c r="G311" s="37">
        <f t="shared" si="9"/>
        <v>1</v>
      </c>
      <c r="H311" s="37"/>
      <c r="I311" s="152"/>
      <c r="J311"/>
      <c r="K311"/>
      <c r="L311"/>
    </row>
    <row r="312" spans="1:12" x14ac:dyDescent="0.3">
      <c r="A312" s="2">
        <v>14102</v>
      </c>
      <c r="B312" s="2" t="s">
        <v>267</v>
      </c>
      <c r="C312" s="193">
        <v>0</v>
      </c>
      <c r="D312" s="193">
        <v>0</v>
      </c>
      <c r="E312" s="153">
        <v>0</v>
      </c>
      <c r="F312" s="37" t="str">
        <f t="shared" si="8"/>
        <v>NO</v>
      </c>
      <c r="G312" s="37">
        <f t="shared" si="9"/>
        <v>1</v>
      </c>
      <c r="H312" s="37"/>
      <c r="I312" s="152"/>
      <c r="J312"/>
      <c r="K312"/>
      <c r="L312"/>
    </row>
    <row r="313" spans="1:12" x14ac:dyDescent="0.3">
      <c r="A313" s="2">
        <v>14103</v>
      </c>
      <c r="B313" s="2" t="s">
        <v>108</v>
      </c>
      <c r="C313" s="193">
        <v>0</v>
      </c>
      <c r="D313" s="193">
        <v>0</v>
      </c>
      <c r="E313" s="153">
        <v>0</v>
      </c>
      <c r="F313" s="37" t="str">
        <f t="shared" si="8"/>
        <v>NO</v>
      </c>
      <c r="G313" s="37">
        <f t="shared" si="9"/>
        <v>1</v>
      </c>
      <c r="H313" s="37"/>
      <c r="I313" s="152"/>
      <c r="J313"/>
      <c r="K313"/>
      <c r="L313"/>
    </row>
    <row r="314" spans="1:12" x14ac:dyDescent="0.3">
      <c r="A314" s="2">
        <v>14104</v>
      </c>
      <c r="B314" s="2" t="s">
        <v>183</v>
      </c>
      <c r="C314" s="193">
        <v>0</v>
      </c>
      <c r="D314" s="193">
        <v>0</v>
      </c>
      <c r="E314" s="153">
        <v>0</v>
      </c>
      <c r="F314" s="37" t="str">
        <f t="shared" si="8"/>
        <v>NO</v>
      </c>
      <c r="G314" s="37">
        <f t="shared" si="9"/>
        <v>1</v>
      </c>
      <c r="H314" s="37"/>
      <c r="I314" s="152"/>
      <c r="J314"/>
      <c r="K314"/>
      <c r="L314"/>
    </row>
    <row r="315" spans="1:12" x14ac:dyDescent="0.3">
      <c r="A315" s="2">
        <v>14105</v>
      </c>
      <c r="B315" s="2" t="s">
        <v>233</v>
      </c>
      <c r="C315" s="193">
        <v>3314050446</v>
      </c>
      <c r="D315" s="193">
        <v>0</v>
      </c>
      <c r="E315" s="153">
        <v>3314050446</v>
      </c>
      <c r="F315" s="37" t="str">
        <f t="shared" si="8"/>
        <v>SI</v>
      </c>
      <c r="G315" s="37">
        <f t="shared" si="9"/>
        <v>0</v>
      </c>
      <c r="H315" s="37"/>
      <c r="I315" s="152"/>
      <c r="J315"/>
      <c r="K315"/>
      <c r="L315"/>
    </row>
    <row r="316" spans="1:12" x14ac:dyDescent="0.3">
      <c r="A316" s="2">
        <v>14106</v>
      </c>
      <c r="B316" s="2" t="s">
        <v>232</v>
      </c>
      <c r="C316" s="193">
        <v>3734285</v>
      </c>
      <c r="D316" s="193">
        <v>0</v>
      </c>
      <c r="E316" s="153">
        <v>3734285</v>
      </c>
      <c r="F316" s="37" t="str">
        <f t="shared" si="8"/>
        <v>SI</v>
      </c>
      <c r="G316" s="37">
        <f t="shared" si="9"/>
        <v>0</v>
      </c>
      <c r="H316" s="37"/>
      <c r="I316" s="152"/>
      <c r="J316"/>
      <c r="K316"/>
      <c r="L316"/>
    </row>
    <row r="317" spans="1:12" x14ac:dyDescent="0.3">
      <c r="A317" s="2">
        <v>14107</v>
      </c>
      <c r="B317" s="2" t="s">
        <v>198</v>
      </c>
      <c r="C317" s="193">
        <v>0</v>
      </c>
      <c r="D317" s="193">
        <v>0</v>
      </c>
      <c r="E317" s="153">
        <v>0</v>
      </c>
      <c r="F317" s="37" t="str">
        <f t="shared" si="8"/>
        <v>NO</v>
      </c>
      <c r="G317" s="37">
        <f t="shared" si="9"/>
        <v>1</v>
      </c>
      <c r="H317" s="37"/>
      <c r="I317" s="152"/>
      <c r="J317"/>
      <c r="K317"/>
      <c r="L317"/>
    </row>
    <row r="318" spans="1:12" x14ac:dyDescent="0.3">
      <c r="A318" s="2">
        <v>14108</v>
      </c>
      <c r="B318" s="2" t="s">
        <v>283</v>
      </c>
      <c r="C318" s="193">
        <v>0</v>
      </c>
      <c r="D318" s="193">
        <v>0</v>
      </c>
      <c r="E318" s="153">
        <v>0</v>
      </c>
      <c r="F318" s="37" t="str">
        <f t="shared" si="8"/>
        <v>NO</v>
      </c>
      <c r="G318" s="37">
        <f t="shared" si="9"/>
        <v>1</v>
      </c>
      <c r="H318" s="37"/>
      <c r="I318" s="152"/>
      <c r="J318"/>
      <c r="K318"/>
      <c r="L318"/>
    </row>
    <row r="319" spans="1:12" x14ac:dyDescent="0.3">
      <c r="A319" s="2">
        <v>14201</v>
      </c>
      <c r="B319" s="2" t="s">
        <v>163</v>
      </c>
      <c r="C319" s="193">
        <v>0</v>
      </c>
      <c r="D319" s="193">
        <v>0</v>
      </c>
      <c r="E319" s="153">
        <v>0</v>
      </c>
      <c r="F319" s="37" t="str">
        <f t="shared" si="8"/>
        <v>NO</v>
      </c>
      <c r="G319" s="37">
        <f t="shared" si="9"/>
        <v>1</v>
      </c>
      <c r="H319" s="37"/>
      <c r="I319" s="152"/>
      <c r="J319"/>
      <c r="K319"/>
      <c r="L319"/>
    </row>
    <row r="320" spans="1:12" x14ac:dyDescent="0.3">
      <c r="A320" s="2">
        <v>14202</v>
      </c>
      <c r="B320" s="2" t="s">
        <v>175</v>
      </c>
      <c r="C320" s="193">
        <v>0</v>
      </c>
      <c r="D320" s="193">
        <v>0</v>
      </c>
      <c r="E320" s="153">
        <v>0</v>
      </c>
      <c r="F320" s="37" t="str">
        <f t="shared" si="8"/>
        <v>NO</v>
      </c>
      <c r="G320" s="37">
        <f t="shared" si="9"/>
        <v>1</v>
      </c>
      <c r="H320" s="37"/>
      <c r="I320" s="152"/>
      <c r="J320"/>
      <c r="K320"/>
      <c r="L320"/>
    </row>
    <row r="321" spans="1:12" x14ac:dyDescent="0.3">
      <c r="A321" s="2">
        <v>14203</v>
      </c>
      <c r="B321" s="2" t="s">
        <v>264</v>
      </c>
      <c r="C321" s="193">
        <v>0</v>
      </c>
      <c r="D321" s="193">
        <v>0</v>
      </c>
      <c r="E321" s="153">
        <v>0</v>
      </c>
      <c r="F321" s="37" t="str">
        <f t="shared" si="8"/>
        <v>NO</v>
      </c>
      <c r="G321" s="37">
        <f t="shared" si="9"/>
        <v>1</v>
      </c>
      <c r="H321" s="37"/>
      <c r="I321" s="152"/>
      <c r="J321"/>
      <c r="K321"/>
      <c r="L321"/>
    </row>
    <row r="322" spans="1:12" x14ac:dyDescent="0.3">
      <c r="A322" s="2">
        <v>14204</v>
      </c>
      <c r="B322" s="2" t="s">
        <v>99</v>
      </c>
      <c r="C322" s="193">
        <v>0</v>
      </c>
      <c r="D322" s="193">
        <v>0</v>
      </c>
      <c r="E322" s="153">
        <v>0</v>
      </c>
      <c r="F322" s="37" t="str">
        <f t="shared" si="8"/>
        <v>NO</v>
      </c>
      <c r="G322" s="37">
        <f t="shared" si="9"/>
        <v>1</v>
      </c>
      <c r="H322" s="37"/>
      <c r="I322" s="152"/>
      <c r="J322"/>
      <c r="K322"/>
      <c r="L322"/>
    </row>
    <row r="323" spans="1:12" x14ac:dyDescent="0.3">
      <c r="A323" s="2">
        <v>15101</v>
      </c>
      <c r="B323" s="2" t="s">
        <v>58</v>
      </c>
      <c r="C323" s="193">
        <v>0</v>
      </c>
      <c r="D323" s="193">
        <v>0</v>
      </c>
      <c r="E323" s="153">
        <v>0</v>
      </c>
      <c r="F323" s="37" t="str">
        <f t="shared" ref="F323:F347" si="10">IF(E323=0,"NO","SI")</f>
        <v>NO</v>
      </c>
      <c r="G323" s="37">
        <f t="shared" ref="G323:G347" si="11">IF(E323&gt;0,0,1)</f>
        <v>1</v>
      </c>
      <c r="H323" s="37"/>
      <c r="I323" s="152"/>
      <c r="J323"/>
      <c r="K323"/>
      <c r="L323"/>
    </row>
    <row r="324" spans="1:12" x14ac:dyDescent="0.3">
      <c r="A324" s="2">
        <v>15102</v>
      </c>
      <c r="B324" s="2" t="s">
        <v>307</v>
      </c>
      <c r="C324" s="193">
        <v>0</v>
      </c>
      <c r="D324" s="193">
        <v>0</v>
      </c>
      <c r="E324" s="153">
        <v>0</v>
      </c>
      <c r="F324" s="37" t="str">
        <f t="shared" si="10"/>
        <v>NO</v>
      </c>
      <c r="G324" s="37">
        <f t="shared" si="11"/>
        <v>1</v>
      </c>
      <c r="H324" s="37"/>
      <c r="I324" s="152"/>
      <c r="J324"/>
      <c r="K324"/>
      <c r="L324"/>
    </row>
    <row r="325" spans="1:12" x14ac:dyDescent="0.3">
      <c r="A325" s="2">
        <v>15201</v>
      </c>
      <c r="B325" s="2" t="s">
        <v>291</v>
      </c>
      <c r="C325" s="193">
        <v>0</v>
      </c>
      <c r="D325" s="193">
        <v>0</v>
      </c>
      <c r="E325" s="153">
        <v>0</v>
      </c>
      <c r="F325" s="37" t="str">
        <f t="shared" si="10"/>
        <v>NO</v>
      </c>
      <c r="G325" s="37">
        <f t="shared" si="11"/>
        <v>1</v>
      </c>
      <c r="H325" s="37"/>
      <c r="I325" s="152"/>
      <c r="J325"/>
      <c r="K325"/>
      <c r="L325"/>
    </row>
    <row r="326" spans="1:12" x14ac:dyDescent="0.3">
      <c r="A326" s="2">
        <v>15202</v>
      </c>
      <c r="B326" s="2" t="s">
        <v>319</v>
      </c>
      <c r="C326" s="193">
        <v>0</v>
      </c>
      <c r="D326" s="193">
        <v>0</v>
      </c>
      <c r="E326" s="153">
        <v>0</v>
      </c>
      <c r="F326" s="37" t="str">
        <f t="shared" si="10"/>
        <v>NO</v>
      </c>
      <c r="G326" s="37">
        <f t="shared" si="11"/>
        <v>1</v>
      </c>
      <c r="H326" s="37"/>
      <c r="I326" s="152"/>
      <c r="J326"/>
      <c r="K326"/>
      <c r="L326"/>
    </row>
    <row r="327" spans="1:12" x14ac:dyDescent="0.3">
      <c r="A327" s="2">
        <v>16101</v>
      </c>
      <c r="B327" s="2" t="s">
        <v>69</v>
      </c>
      <c r="C327" s="193">
        <v>0</v>
      </c>
      <c r="D327" s="193">
        <v>0</v>
      </c>
      <c r="E327" s="153">
        <v>0</v>
      </c>
      <c r="F327" s="37" t="str">
        <f t="shared" si="10"/>
        <v>NO</v>
      </c>
      <c r="G327" s="37">
        <f t="shared" si="11"/>
        <v>1</v>
      </c>
      <c r="H327" s="37"/>
      <c r="I327" s="152"/>
      <c r="J327"/>
      <c r="K327"/>
      <c r="L327"/>
    </row>
    <row r="328" spans="1:12" x14ac:dyDescent="0.3">
      <c r="A328" s="2">
        <v>16102</v>
      </c>
      <c r="B328" s="2" t="s">
        <v>218</v>
      </c>
      <c r="C328" s="193">
        <v>0</v>
      </c>
      <c r="D328" s="193">
        <v>0</v>
      </c>
      <c r="E328" s="153">
        <v>0</v>
      </c>
      <c r="F328" s="37" t="str">
        <f t="shared" si="10"/>
        <v>NO</v>
      </c>
      <c r="G328" s="37">
        <f t="shared" si="11"/>
        <v>1</v>
      </c>
      <c r="H328" s="37"/>
      <c r="I328" s="152"/>
      <c r="J328"/>
      <c r="K328"/>
      <c r="L328"/>
    </row>
    <row r="329" spans="1:12" x14ac:dyDescent="0.3">
      <c r="A329" s="2">
        <v>16103</v>
      </c>
      <c r="B329" s="2" t="s">
        <v>71</v>
      </c>
      <c r="C329" s="193">
        <v>0</v>
      </c>
      <c r="D329" s="193">
        <v>0</v>
      </c>
      <c r="E329" s="153">
        <v>0</v>
      </c>
      <c r="F329" s="37" t="str">
        <f t="shared" si="10"/>
        <v>NO</v>
      </c>
      <c r="G329" s="37">
        <f t="shared" si="11"/>
        <v>1</v>
      </c>
      <c r="H329" s="37"/>
      <c r="I329" s="152"/>
      <c r="J329"/>
      <c r="K329"/>
      <c r="L329"/>
    </row>
    <row r="330" spans="1:12" x14ac:dyDescent="0.3">
      <c r="A330" s="2">
        <v>16104</v>
      </c>
      <c r="B330" s="2" t="s">
        <v>300</v>
      </c>
      <c r="C330" s="193">
        <v>0</v>
      </c>
      <c r="D330" s="193">
        <v>0</v>
      </c>
      <c r="E330" s="153">
        <v>0</v>
      </c>
      <c r="F330" s="37" t="str">
        <f t="shared" si="10"/>
        <v>NO</v>
      </c>
      <c r="G330" s="37">
        <f t="shared" si="11"/>
        <v>1</v>
      </c>
      <c r="H330" s="37"/>
      <c r="I330" s="152"/>
      <c r="J330"/>
      <c r="K330"/>
      <c r="L330"/>
    </row>
    <row r="331" spans="1:12" x14ac:dyDescent="0.3">
      <c r="A331" s="2">
        <v>16105</v>
      </c>
      <c r="B331" s="2" t="s">
        <v>246</v>
      </c>
      <c r="C331" s="193">
        <v>0</v>
      </c>
      <c r="D331" s="193">
        <v>0</v>
      </c>
      <c r="E331" s="153">
        <v>0</v>
      </c>
      <c r="F331" s="37" t="str">
        <f t="shared" si="10"/>
        <v>NO</v>
      </c>
      <c r="G331" s="37">
        <f t="shared" si="11"/>
        <v>1</v>
      </c>
      <c r="H331" s="37"/>
      <c r="I331" s="152"/>
      <c r="J331"/>
      <c r="K331"/>
      <c r="L331"/>
    </row>
    <row r="332" spans="1:12" x14ac:dyDescent="0.3">
      <c r="A332" s="2">
        <v>16106</v>
      </c>
      <c r="B332" s="2" t="s">
        <v>272</v>
      </c>
      <c r="C332" s="193">
        <v>0</v>
      </c>
      <c r="D332" s="193">
        <v>0</v>
      </c>
      <c r="E332" s="153">
        <v>0</v>
      </c>
      <c r="F332" s="37" t="str">
        <f t="shared" si="10"/>
        <v>NO</v>
      </c>
      <c r="G332" s="37">
        <f t="shared" si="11"/>
        <v>1</v>
      </c>
      <c r="H332" s="37"/>
      <c r="I332" s="152"/>
      <c r="J332"/>
      <c r="K332"/>
      <c r="L332"/>
    </row>
    <row r="333" spans="1:12" x14ac:dyDescent="0.3">
      <c r="A333" s="2">
        <v>16107</v>
      </c>
      <c r="B333" s="2" t="s">
        <v>338</v>
      </c>
      <c r="C333" s="193">
        <v>0</v>
      </c>
      <c r="D333" s="193">
        <v>0</v>
      </c>
      <c r="E333" s="153">
        <v>0</v>
      </c>
      <c r="F333" s="37" t="str">
        <f t="shared" si="10"/>
        <v>NO</v>
      </c>
      <c r="G333" s="37">
        <f t="shared" si="11"/>
        <v>1</v>
      </c>
      <c r="H333" s="37"/>
      <c r="I333" s="152"/>
      <c r="J333"/>
      <c r="K333"/>
      <c r="L333"/>
    </row>
    <row r="334" spans="1:12" x14ac:dyDescent="0.3">
      <c r="A334" s="2">
        <v>16108</v>
      </c>
      <c r="B334" s="2" t="s">
        <v>334</v>
      </c>
      <c r="C334" s="193">
        <v>100698729</v>
      </c>
      <c r="D334" s="193">
        <v>0</v>
      </c>
      <c r="E334" s="153">
        <v>100698729</v>
      </c>
      <c r="F334" s="37" t="str">
        <f t="shared" si="10"/>
        <v>SI</v>
      </c>
      <c r="G334" s="37">
        <f t="shared" si="11"/>
        <v>0</v>
      </c>
      <c r="H334" s="37"/>
      <c r="I334" s="152"/>
      <c r="J334"/>
      <c r="K334"/>
      <c r="L334"/>
    </row>
    <row r="335" spans="1:12" x14ac:dyDescent="0.3">
      <c r="A335" s="2">
        <v>16109</v>
      </c>
      <c r="B335" s="2" t="s">
        <v>115</v>
      </c>
      <c r="C335" s="193">
        <v>0</v>
      </c>
      <c r="D335" s="193">
        <v>0</v>
      </c>
      <c r="E335" s="153">
        <v>0</v>
      </c>
      <c r="F335" s="37" t="str">
        <f t="shared" si="10"/>
        <v>NO</v>
      </c>
      <c r="G335" s="37">
        <f t="shared" si="11"/>
        <v>1</v>
      </c>
      <c r="H335" s="37"/>
      <c r="I335" s="152"/>
      <c r="J335"/>
      <c r="K335"/>
      <c r="L335"/>
    </row>
    <row r="336" spans="1:12" x14ac:dyDescent="0.3">
      <c r="A336" s="2">
        <v>16201</v>
      </c>
      <c r="B336" s="2" t="s">
        <v>139</v>
      </c>
      <c r="C336" s="193">
        <v>21903060</v>
      </c>
      <c r="D336" s="193">
        <v>0</v>
      </c>
      <c r="E336" s="153">
        <v>21903060</v>
      </c>
      <c r="F336" s="37" t="str">
        <f t="shared" si="10"/>
        <v>SI</v>
      </c>
      <c r="G336" s="37">
        <f t="shared" si="11"/>
        <v>0</v>
      </c>
      <c r="H336" s="37"/>
      <c r="I336" s="152"/>
      <c r="J336"/>
      <c r="K336"/>
      <c r="L336"/>
    </row>
    <row r="337" spans="1:12" x14ac:dyDescent="0.3">
      <c r="A337" s="2">
        <v>16202</v>
      </c>
      <c r="B337" s="2" t="s">
        <v>343</v>
      </c>
      <c r="C337" s="193">
        <v>213396958</v>
      </c>
      <c r="D337" s="193">
        <v>0</v>
      </c>
      <c r="E337" s="153">
        <v>213396958</v>
      </c>
      <c r="F337" s="37" t="str">
        <f t="shared" si="10"/>
        <v>SI</v>
      </c>
      <c r="G337" s="37">
        <f t="shared" si="11"/>
        <v>0</v>
      </c>
      <c r="H337" s="37"/>
      <c r="I337" s="152"/>
      <c r="J337"/>
      <c r="K337"/>
      <c r="L337"/>
    </row>
    <row r="338" spans="1:12" x14ac:dyDescent="0.3">
      <c r="A338" s="2">
        <v>16203</v>
      </c>
      <c r="B338" s="2" t="s">
        <v>342</v>
      </c>
      <c r="C338" s="193">
        <v>0</v>
      </c>
      <c r="D338" s="193">
        <v>0</v>
      </c>
      <c r="E338" s="153">
        <v>0</v>
      </c>
      <c r="F338" s="37" t="str">
        <f t="shared" si="10"/>
        <v>NO</v>
      </c>
      <c r="G338" s="37">
        <f t="shared" si="11"/>
        <v>1</v>
      </c>
      <c r="H338" s="37"/>
      <c r="I338" s="152"/>
      <c r="J338"/>
      <c r="K338"/>
      <c r="L338"/>
    </row>
    <row r="339" spans="1:12" x14ac:dyDescent="0.3">
      <c r="A339" s="2">
        <v>16204</v>
      </c>
      <c r="B339" s="2" t="s">
        <v>329</v>
      </c>
      <c r="C339" s="193">
        <v>0</v>
      </c>
      <c r="D339" s="193">
        <v>0</v>
      </c>
      <c r="E339" s="153">
        <v>0</v>
      </c>
      <c r="F339" s="37" t="str">
        <f t="shared" si="10"/>
        <v>NO</v>
      </c>
      <c r="G339" s="37">
        <f t="shared" si="11"/>
        <v>1</v>
      </c>
      <c r="H339" s="37"/>
      <c r="I339" s="152"/>
      <c r="J339"/>
      <c r="K339"/>
      <c r="L339"/>
    </row>
    <row r="340" spans="1:12" x14ac:dyDescent="0.3">
      <c r="A340" s="2">
        <v>16205</v>
      </c>
      <c r="B340" s="2" t="s">
        <v>263</v>
      </c>
      <c r="C340" s="193">
        <v>0</v>
      </c>
      <c r="D340" s="193">
        <v>0</v>
      </c>
      <c r="E340" s="153">
        <v>0</v>
      </c>
      <c r="F340" s="37" t="str">
        <f t="shared" si="10"/>
        <v>NO</v>
      </c>
      <c r="G340" s="37">
        <f t="shared" si="11"/>
        <v>1</v>
      </c>
      <c r="H340" s="37"/>
      <c r="I340" s="152"/>
      <c r="J340"/>
      <c r="K340"/>
      <c r="L340"/>
    </row>
    <row r="341" spans="1:12" x14ac:dyDescent="0.3">
      <c r="A341" s="2">
        <v>16206</v>
      </c>
      <c r="B341" s="2" t="s">
        <v>190</v>
      </c>
      <c r="C341" s="193">
        <v>0</v>
      </c>
      <c r="D341" s="193">
        <v>0</v>
      </c>
      <c r="E341" s="153">
        <v>0</v>
      </c>
      <c r="F341" s="37" t="str">
        <f t="shared" si="10"/>
        <v>NO</v>
      </c>
      <c r="G341" s="37">
        <f t="shared" si="11"/>
        <v>1</v>
      </c>
      <c r="H341" s="37"/>
      <c r="I341" s="152"/>
      <c r="J341"/>
      <c r="K341"/>
      <c r="L341"/>
    </row>
    <row r="342" spans="1:12" x14ac:dyDescent="0.3">
      <c r="A342" s="2">
        <v>16207</v>
      </c>
      <c r="B342" s="2" t="s">
        <v>312</v>
      </c>
      <c r="C342" s="193">
        <v>345068559</v>
      </c>
      <c r="D342" s="193">
        <v>0</v>
      </c>
      <c r="E342" s="153">
        <v>345068559</v>
      </c>
      <c r="F342" s="37" t="str">
        <f t="shared" si="10"/>
        <v>SI</v>
      </c>
      <c r="G342" s="37">
        <f t="shared" si="11"/>
        <v>0</v>
      </c>
      <c r="H342" s="37"/>
      <c r="I342" s="152"/>
      <c r="J342"/>
      <c r="K342"/>
      <c r="L342"/>
    </row>
    <row r="343" spans="1:12" x14ac:dyDescent="0.3">
      <c r="A343" s="2">
        <v>16301</v>
      </c>
      <c r="B343" s="2" t="s">
        <v>91</v>
      </c>
      <c r="C343" s="193">
        <v>0</v>
      </c>
      <c r="D343" s="193">
        <v>0</v>
      </c>
      <c r="E343" s="153">
        <v>0</v>
      </c>
      <c r="F343" s="37" t="str">
        <f t="shared" si="10"/>
        <v>NO</v>
      </c>
      <c r="G343" s="37">
        <f t="shared" si="11"/>
        <v>1</v>
      </c>
      <c r="H343" s="37"/>
      <c r="I343" s="152"/>
      <c r="J343"/>
      <c r="K343"/>
      <c r="L343"/>
    </row>
    <row r="344" spans="1:12" x14ac:dyDescent="0.3">
      <c r="A344" s="2">
        <v>16302</v>
      </c>
      <c r="B344" s="2" t="s">
        <v>290</v>
      </c>
      <c r="C344" s="193">
        <v>0</v>
      </c>
      <c r="D344" s="193">
        <v>0</v>
      </c>
      <c r="E344" s="153">
        <v>0</v>
      </c>
      <c r="F344" s="37" t="str">
        <f t="shared" si="10"/>
        <v>NO</v>
      </c>
      <c r="G344" s="37">
        <f t="shared" si="11"/>
        <v>1</v>
      </c>
      <c r="H344" s="37"/>
      <c r="I344" s="152"/>
      <c r="J344"/>
      <c r="K344"/>
      <c r="L344"/>
    </row>
    <row r="345" spans="1:12" x14ac:dyDescent="0.3">
      <c r="A345" s="2">
        <v>16303</v>
      </c>
      <c r="B345" s="2" t="s">
        <v>315</v>
      </c>
      <c r="C345" s="193">
        <v>32316992</v>
      </c>
      <c r="D345" s="193">
        <v>0</v>
      </c>
      <c r="E345" s="153">
        <v>32316992</v>
      </c>
      <c r="F345" s="37" t="str">
        <f t="shared" si="10"/>
        <v>SI</v>
      </c>
      <c r="G345" s="37">
        <f t="shared" si="11"/>
        <v>0</v>
      </c>
      <c r="H345" s="37"/>
      <c r="I345" s="152"/>
      <c r="J345"/>
      <c r="K345"/>
      <c r="L345"/>
    </row>
    <row r="346" spans="1:12" x14ac:dyDescent="0.3">
      <c r="A346" s="2">
        <v>16304</v>
      </c>
      <c r="B346" s="2" t="s">
        <v>287</v>
      </c>
      <c r="C346" s="193">
        <v>0</v>
      </c>
      <c r="D346" s="193">
        <v>0</v>
      </c>
      <c r="E346" s="153">
        <v>0</v>
      </c>
      <c r="F346" s="37" t="str">
        <f t="shared" si="10"/>
        <v>NO</v>
      </c>
      <c r="G346" s="37">
        <f t="shared" si="11"/>
        <v>1</v>
      </c>
      <c r="H346" s="37"/>
      <c r="I346" s="152"/>
      <c r="J346"/>
      <c r="K346"/>
      <c r="L346"/>
    </row>
    <row r="347" spans="1:12" x14ac:dyDescent="0.3">
      <c r="A347" s="2">
        <v>16305</v>
      </c>
      <c r="B347" s="2" t="s">
        <v>268</v>
      </c>
      <c r="C347" s="193">
        <v>0</v>
      </c>
      <c r="D347" s="193">
        <v>0</v>
      </c>
      <c r="E347" s="153">
        <v>0</v>
      </c>
      <c r="F347" s="37" t="str">
        <f t="shared" si="10"/>
        <v>NO</v>
      </c>
      <c r="G347" s="37">
        <f t="shared" si="11"/>
        <v>1</v>
      </c>
      <c r="H347" s="37"/>
      <c r="I347" s="152"/>
      <c r="J347"/>
      <c r="K347"/>
      <c r="L347"/>
    </row>
    <row r="348" spans="1:12" x14ac:dyDescent="0.3">
      <c r="A348" s="2"/>
      <c r="B348" s="200" t="s">
        <v>608</v>
      </c>
      <c r="C348" s="201">
        <v>18794581799</v>
      </c>
      <c r="D348" s="201">
        <v>70048304262</v>
      </c>
      <c r="E348" s="201">
        <v>88842886061</v>
      </c>
      <c r="F348" s="143"/>
      <c r="G348" s="37"/>
      <c r="H348" s="37"/>
      <c r="I348" s="152"/>
      <c r="J348"/>
      <c r="K348"/>
      <c r="L348"/>
    </row>
  </sheetData>
  <sheetProtection algorithmName="SHA-512" hashValue="0ByPtIH9yo1wlWvVmtMTebTHBcW2E9ocYc8UGorEXJTL7NiRZ28F3jgIJ4N3IbLoHIcruk9ejrVJQrLDnNbI8Q==" saltValue="yJvwIUk3jEVZpIqcfYPOUw==" spinCount="100000" sheet="1" objects="1" scenarios="1"/>
  <mergeCells count="1">
    <mergeCell ref="A1:G1"/>
  </mergeCells>
  <phoneticPr fontId="5" type="noConversion"/>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9" tint="0.79998168889431442"/>
  </sheetPr>
  <dimension ref="A1:V355"/>
  <sheetViews>
    <sheetView showGridLines="0" showRowColHeaders="0" topLeftCell="A4" workbookViewId="0">
      <selection activeCell="A4" sqref="A4:XFD4"/>
    </sheetView>
  </sheetViews>
  <sheetFormatPr baseColWidth="10" defaultColWidth="0" defaultRowHeight="14.4" zeroHeight="1" x14ac:dyDescent="0.3"/>
  <cols>
    <col min="1" max="1" width="9" style="34" customWidth="1"/>
    <col min="2" max="2" width="23.5546875" style="34" bestFit="1" customWidth="1"/>
    <col min="3" max="5" width="11.88671875" style="34" customWidth="1"/>
    <col min="6" max="6" width="11.88671875" style="83" customWidth="1"/>
    <col min="7" max="22" width="0" style="34" hidden="1" customWidth="1"/>
    <col min="23" max="16384" width="11.5546875" style="34" hidden="1"/>
  </cols>
  <sheetData>
    <row r="1" spans="1:22" hidden="1" x14ac:dyDescent="0.3">
      <c r="A1" s="148"/>
      <c r="B1" s="148"/>
      <c r="C1" s="148"/>
      <c r="D1" s="148"/>
      <c r="E1" s="148"/>
      <c r="F1" s="149"/>
    </row>
    <row r="2" spans="1:22" hidden="1" x14ac:dyDescent="0.3"/>
    <row r="3" spans="1:22" hidden="1" x14ac:dyDescent="0.3">
      <c r="U3" s="47"/>
      <c r="V3" s="47"/>
    </row>
    <row r="4" spans="1:22" s="227" customFormat="1" ht="14.4" customHeight="1" x14ac:dyDescent="0.3">
      <c r="A4" s="227" t="s">
        <v>977</v>
      </c>
    </row>
    <row r="5" spans="1:22" ht="43.2" x14ac:dyDescent="0.3">
      <c r="A5" s="127" t="s">
        <v>0</v>
      </c>
      <c r="B5" s="127" t="s">
        <v>2</v>
      </c>
      <c r="C5" s="127" t="s">
        <v>351</v>
      </c>
      <c r="D5" s="127" t="s">
        <v>352</v>
      </c>
      <c r="E5" s="127" t="s">
        <v>353</v>
      </c>
      <c r="F5" s="142" t="s">
        <v>388</v>
      </c>
      <c r="G5" s="47"/>
      <c r="H5" s="47"/>
      <c r="I5" s="47"/>
      <c r="J5" s="47"/>
      <c r="K5" s="47"/>
      <c r="L5" s="47"/>
      <c r="M5" s="47"/>
      <c r="N5" s="47"/>
    </row>
    <row r="6" spans="1:22" x14ac:dyDescent="0.3">
      <c r="A6" s="34">
        <v>1101</v>
      </c>
      <c r="B6" s="106" t="s">
        <v>59</v>
      </c>
      <c r="C6" s="106">
        <v>18159</v>
      </c>
      <c r="D6" s="106">
        <v>13220</v>
      </c>
      <c r="E6" s="107">
        <v>31379</v>
      </c>
      <c r="F6" s="83">
        <f t="shared" ref="F6:F69" si="0">IFERROR(C6/E6,0)</f>
        <v>0.5786991299913955</v>
      </c>
      <c r="G6" s="99"/>
      <c r="I6" s="99"/>
      <c r="O6" s="178"/>
    </row>
    <row r="7" spans="1:22" x14ac:dyDescent="0.3">
      <c r="A7" s="106">
        <v>1107</v>
      </c>
      <c r="B7" s="106" t="s">
        <v>68</v>
      </c>
      <c r="C7" s="106">
        <v>4676</v>
      </c>
      <c r="D7" s="106">
        <v>1131</v>
      </c>
      <c r="E7" s="107">
        <v>5807</v>
      </c>
      <c r="F7" s="83">
        <f t="shared" si="0"/>
        <v>0.80523506113311516</v>
      </c>
      <c r="G7" s="99"/>
      <c r="I7" s="99"/>
      <c r="O7" s="178"/>
    </row>
    <row r="8" spans="1:22" x14ac:dyDescent="0.3">
      <c r="A8" s="106">
        <v>1401</v>
      </c>
      <c r="B8" s="106" t="s">
        <v>217</v>
      </c>
      <c r="C8" s="106">
        <v>644</v>
      </c>
      <c r="D8" s="106">
        <v>140</v>
      </c>
      <c r="E8" s="107">
        <v>784</v>
      </c>
      <c r="F8" s="83">
        <f t="shared" si="0"/>
        <v>0.8214285714285714</v>
      </c>
      <c r="G8" s="99"/>
      <c r="I8" s="99"/>
      <c r="O8" s="178"/>
    </row>
    <row r="9" spans="1:22" x14ac:dyDescent="0.3">
      <c r="A9" s="106">
        <v>1402</v>
      </c>
      <c r="B9" s="106" t="s">
        <v>258</v>
      </c>
      <c r="C9" s="106">
        <v>114</v>
      </c>
      <c r="D9" s="106">
        <v>3</v>
      </c>
      <c r="E9" s="107">
        <v>117</v>
      </c>
      <c r="F9" s="83">
        <f t="shared" si="0"/>
        <v>0.97435897435897434</v>
      </c>
      <c r="G9" s="99"/>
      <c r="I9" s="99"/>
      <c r="O9" s="178"/>
    </row>
    <row r="10" spans="1:22" x14ac:dyDescent="0.3">
      <c r="A10" s="106">
        <v>1403</v>
      </c>
      <c r="B10" s="106" t="s">
        <v>331</v>
      </c>
      <c r="C10" s="106">
        <v>0</v>
      </c>
      <c r="D10" s="106">
        <v>0</v>
      </c>
      <c r="E10" s="107">
        <v>0</v>
      </c>
      <c r="F10" s="83">
        <f t="shared" si="0"/>
        <v>0</v>
      </c>
      <c r="G10" s="99"/>
      <c r="I10" s="99"/>
      <c r="O10" s="178"/>
    </row>
    <row r="11" spans="1:22" x14ac:dyDescent="0.3">
      <c r="A11" s="106">
        <v>1404</v>
      </c>
      <c r="B11" s="106" t="s">
        <v>259</v>
      </c>
      <c r="C11" s="106">
        <v>101</v>
      </c>
      <c r="D11" s="106">
        <v>3</v>
      </c>
      <c r="E11" s="107">
        <v>104</v>
      </c>
      <c r="F11" s="83">
        <f t="shared" si="0"/>
        <v>0.97115384615384615</v>
      </c>
      <c r="G11" s="99"/>
      <c r="I11" s="99"/>
      <c r="O11" s="178"/>
    </row>
    <row r="12" spans="1:22" x14ac:dyDescent="0.3">
      <c r="A12" s="106">
        <v>1405</v>
      </c>
      <c r="B12" s="106" t="s">
        <v>206</v>
      </c>
      <c r="C12" s="106">
        <v>282</v>
      </c>
      <c r="D12" s="106">
        <v>66</v>
      </c>
      <c r="E12" s="107">
        <v>348</v>
      </c>
      <c r="F12" s="83">
        <f t="shared" si="0"/>
        <v>0.81034482758620685</v>
      </c>
      <c r="G12" s="99"/>
      <c r="I12" s="99"/>
      <c r="O12" s="178"/>
    </row>
    <row r="13" spans="1:22" x14ac:dyDescent="0.3">
      <c r="A13" s="106">
        <v>2101</v>
      </c>
      <c r="B13" s="106" t="s">
        <v>28</v>
      </c>
      <c r="C13" s="106">
        <v>23002</v>
      </c>
      <c r="D13" s="106">
        <v>59447</v>
      </c>
      <c r="E13" s="107">
        <v>82449</v>
      </c>
      <c r="F13" s="83">
        <f t="shared" si="0"/>
        <v>0.27898458440975632</v>
      </c>
      <c r="G13" s="99"/>
      <c r="I13" s="99"/>
      <c r="O13" s="178"/>
    </row>
    <row r="14" spans="1:22" x14ac:dyDescent="0.3">
      <c r="A14" s="106">
        <v>2102</v>
      </c>
      <c r="B14" s="106" t="s">
        <v>141</v>
      </c>
      <c r="C14" s="106">
        <v>1078</v>
      </c>
      <c r="D14" s="106">
        <v>104</v>
      </c>
      <c r="E14" s="107">
        <v>1182</v>
      </c>
      <c r="F14" s="83">
        <f t="shared" si="0"/>
        <v>0.91201353637901861</v>
      </c>
      <c r="G14" s="99"/>
      <c r="I14" s="99"/>
      <c r="O14" s="178"/>
    </row>
    <row r="15" spans="1:22" x14ac:dyDescent="0.3">
      <c r="A15" s="106">
        <v>2103</v>
      </c>
      <c r="B15" s="106" t="s">
        <v>203</v>
      </c>
      <c r="C15" s="106">
        <v>165</v>
      </c>
      <c r="D15" s="106">
        <v>26</v>
      </c>
      <c r="E15" s="107">
        <v>191</v>
      </c>
      <c r="F15" s="83">
        <f t="shared" si="0"/>
        <v>0.86387434554973819</v>
      </c>
      <c r="G15" s="99"/>
      <c r="I15" s="99"/>
      <c r="O15" s="178"/>
    </row>
    <row r="16" spans="1:22" x14ac:dyDescent="0.3">
      <c r="A16" s="106">
        <v>2104</v>
      </c>
      <c r="B16" s="106" t="s">
        <v>127</v>
      </c>
      <c r="C16" s="106">
        <v>0</v>
      </c>
      <c r="D16" s="106">
        <v>0</v>
      </c>
      <c r="E16" s="107">
        <v>0</v>
      </c>
      <c r="F16" s="83">
        <f t="shared" si="0"/>
        <v>0</v>
      </c>
      <c r="G16" s="99"/>
      <c r="I16" s="99"/>
      <c r="O16" s="178"/>
    </row>
    <row r="17" spans="1:15" x14ac:dyDescent="0.3">
      <c r="A17" s="106">
        <v>2201</v>
      </c>
      <c r="B17" s="106" t="s">
        <v>72</v>
      </c>
      <c r="C17" s="106">
        <v>10386</v>
      </c>
      <c r="D17" s="106">
        <v>995</v>
      </c>
      <c r="E17" s="107">
        <v>11381</v>
      </c>
      <c r="F17" s="83">
        <f t="shared" si="0"/>
        <v>0.91257358755821105</v>
      </c>
      <c r="G17" s="99"/>
      <c r="I17" s="99"/>
      <c r="O17" s="178"/>
    </row>
    <row r="18" spans="1:15" x14ac:dyDescent="0.3">
      <c r="A18" s="106">
        <v>2202</v>
      </c>
      <c r="B18" s="106" t="s">
        <v>323</v>
      </c>
      <c r="C18" s="106">
        <v>20</v>
      </c>
      <c r="D18" s="106">
        <v>0</v>
      </c>
      <c r="E18" s="107">
        <v>20</v>
      </c>
      <c r="F18" s="83">
        <f t="shared" si="0"/>
        <v>1</v>
      </c>
      <c r="G18" s="99"/>
      <c r="I18" s="99"/>
      <c r="O18" s="178"/>
    </row>
    <row r="19" spans="1:15" x14ac:dyDescent="0.3">
      <c r="A19" s="106">
        <v>2203</v>
      </c>
      <c r="B19" s="106" t="s">
        <v>199</v>
      </c>
      <c r="C19" s="106">
        <v>860</v>
      </c>
      <c r="D19" s="106">
        <v>214</v>
      </c>
      <c r="E19" s="107">
        <v>1074</v>
      </c>
      <c r="F19" s="83">
        <f t="shared" si="0"/>
        <v>0.8007448789571695</v>
      </c>
      <c r="G19" s="99"/>
      <c r="I19" s="99"/>
      <c r="O19" s="178"/>
    </row>
    <row r="20" spans="1:15" x14ac:dyDescent="0.3">
      <c r="A20" s="106">
        <v>2301</v>
      </c>
      <c r="B20" s="106" t="s">
        <v>123</v>
      </c>
      <c r="C20" s="106">
        <v>585</v>
      </c>
      <c r="D20" s="106">
        <v>455</v>
      </c>
      <c r="E20" s="107">
        <v>1040</v>
      </c>
      <c r="F20" s="83">
        <f t="shared" si="0"/>
        <v>0.5625</v>
      </c>
      <c r="G20" s="99"/>
      <c r="I20" s="99"/>
      <c r="O20" s="178"/>
    </row>
    <row r="21" spans="1:15" x14ac:dyDescent="0.3">
      <c r="A21" s="106">
        <v>2302</v>
      </c>
      <c r="B21" s="106" t="s">
        <v>143</v>
      </c>
      <c r="C21" s="106">
        <v>247</v>
      </c>
      <c r="D21" s="106">
        <v>40</v>
      </c>
      <c r="E21" s="107">
        <v>287</v>
      </c>
      <c r="F21" s="83">
        <f t="shared" si="0"/>
        <v>0.86062717770034847</v>
      </c>
      <c r="G21" s="99"/>
      <c r="I21" s="99"/>
      <c r="O21" s="178"/>
    </row>
    <row r="22" spans="1:15" x14ac:dyDescent="0.3">
      <c r="A22" s="106">
        <v>3101</v>
      </c>
      <c r="B22" s="106" t="s">
        <v>52</v>
      </c>
      <c r="C22" s="106">
        <v>8351</v>
      </c>
      <c r="D22" s="106">
        <v>1345</v>
      </c>
      <c r="E22" s="107">
        <v>9696</v>
      </c>
      <c r="F22" s="83">
        <f t="shared" si="0"/>
        <v>0.86128300330033003</v>
      </c>
      <c r="G22" s="99"/>
      <c r="I22" s="99"/>
      <c r="O22" s="178"/>
    </row>
    <row r="23" spans="1:15" x14ac:dyDescent="0.3">
      <c r="A23" s="106">
        <v>3102</v>
      </c>
      <c r="B23" s="106" t="s">
        <v>85</v>
      </c>
      <c r="C23" s="106">
        <v>1888</v>
      </c>
      <c r="D23" s="106">
        <v>247</v>
      </c>
      <c r="E23" s="107">
        <v>2135</v>
      </c>
      <c r="F23" s="83">
        <f t="shared" si="0"/>
        <v>0.88430913348946139</v>
      </c>
      <c r="G23" s="99"/>
      <c r="I23" s="99"/>
      <c r="O23" s="178"/>
    </row>
    <row r="24" spans="1:15" x14ac:dyDescent="0.3">
      <c r="A24" s="106">
        <v>3103</v>
      </c>
      <c r="B24" s="106" t="s">
        <v>165</v>
      </c>
      <c r="C24" s="106">
        <v>802</v>
      </c>
      <c r="D24" s="106">
        <v>122</v>
      </c>
      <c r="E24" s="107">
        <v>924</v>
      </c>
      <c r="F24" s="83">
        <f t="shared" si="0"/>
        <v>0.86796536796536794</v>
      </c>
      <c r="G24" s="99"/>
      <c r="I24" s="99"/>
      <c r="O24" s="178"/>
    </row>
    <row r="25" spans="1:15" x14ac:dyDescent="0.3">
      <c r="A25" s="106">
        <v>3201</v>
      </c>
      <c r="B25" s="106" t="s">
        <v>131</v>
      </c>
      <c r="C25" s="106">
        <v>1067</v>
      </c>
      <c r="D25" s="106">
        <v>181</v>
      </c>
      <c r="E25" s="107">
        <v>1248</v>
      </c>
      <c r="F25" s="83">
        <f t="shared" si="0"/>
        <v>0.85496794871794868</v>
      </c>
      <c r="G25" s="99"/>
      <c r="I25" s="99"/>
      <c r="O25" s="178"/>
    </row>
    <row r="26" spans="1:15" x14ac:dyDescent="0.3">
      <c r="A26" s="106">
        <v>3202</v>
      </c>
      <c r="B26" s="106" t="s">
        <v>178</v>
      </c>
      <c r="C26" s="106">
        <v>1533</v>
      </c>
      <c r="D26" s="106">
        <v>255</v>
      </c>
      <c r="E26" s="107">
        <v>1788</v>
      </c>
      <c r="F26" s="83">
        <f t="shared" si="0"/>
        <v>0.85738255033557043</v>
      </c>
      <c r="G26" s="99"/>
      <c r="I26" s="99"/>
      <c r="O26" s="178"/>
    </row>
    <row r="27" spans="1:15" x14ac:dyDescent="0.3">
      <c r="A27" s="106">
        <v>3301</v>
      </c>
      <c r="B27" s="106" t="s">
        <v>140</v>
      </c>
      <c r="C27" s="106">
        <v>3389</v>
      </c>
      <c r="D27" s="106">
        <v>419</v>
      </c>
      <c r="E27" s="107">
        <v>3808</v>
      </c>
      <c r="F27" s="83">
        <f t="shared" si="0"/>
        <v>0.88996848739495793</v>
      </c>
      <c r="G27" s="99"/>
      <c r="I27" s="99"/>
      <c r="O27" s="178"/>
    </row>
    <row r="28" spans="1:15" x14ac:dyDescent="0.3">
      <c r="A28" s="106">
        <v>3302</v>
      </c>
      <c r="B28" s="106" t="s">
        <v>326</v>
      </c>
      <c r="C28" s="106">
        <v>210</v>
      </c>
      <c r="D28" s="106">
        <v>56</v>
      </c>
      <c r="E28" s="107">
        <v>266</v>
      </c>
      <c r="F28" s="83">
        <f t="shared" si="0"/>
        <v>0.78947368421052633</v>
      </c>
      <c r="G28" s="99"/>
      <c r="I28" s="99"/>
      <c r="O28" s="178"/>
    </row>
    <row r="29" spans="1:15" x14ac:dyDescent="0.3">
      <c r="A29" s="106">
        <v>3303</v>
      </c>
      <c r="B29" s="106" t="s">
        <v>156</v>
      </c>
      <c r="C29" s="106">
        <v>171</v>
      </c>
      <c r="D29" s="106">
        <v>65</v>
      </c>
      <c r="E29" s="107">
        <v>236</v>
      </c>
      <c r="F29" s="83">
        <f t="shared" si="0"/>
        <v>0.72457627118644063</v>
      </c>
      <c r="G29" s="99"/>
      <c r="I29" s="99"/>
      <c r="O29" s="178"/>
    </row>
    <row r="30" spans="1:15" x14ac:dyDescent="0.3">
      <c r="A30" s="106">
        <v>3304</v>
      </c>
      <c r="B30" s="106" t="s">
        <v>214</v>
      </c>
      <c r="C30" s="106">
        <v>489</v>
      </c>
      <c r="D30" s="106">
        <v>96</v>
      </c>
      <c r="E30" s="107">
        <v>585</v>
      </c>
      <c r="F30" s="83">
        <f t="shared" si="0"/>
        <v>0.83589743589743593</v>
      </c>
      <c r="G30" s="99"/>
      <c r="I30" s="99"/>
      <c r="O30" s="178"/>
    </row>
    <row r="31" spans="1:15" x14ac:dyDescent="0.3">
      <c r="A31" s="106">
        <v>4101</v>
      </c>
      <c r="B31" s="106" t="s">
        <v>82</v>
      </c>
      <c r="C31" s="106">
        <v>8370</v>
      </c>
      <c r="D31" s="106">
        <v>4879</v>
      </c>
      <c r="E31" s="107">
        <v>13249</v>
      </c>
      <c r="F31" s="83">
        <f t="shared" si="0"/>
        <v>0.6317457921352555</v>
      </c>
      <c r="G31" s="99"/>
      <c r="I31" s="99"/>
      <c r="O31" s="178"/>
    </row>
    <row r="32" spans="1:15" x14ac:dyDescent="0.3">
      <c r="A32" s="106">
        <v>4102</v>
      </c>
      <c r="B32" s="106" t="s">
        <v>75</v>
      </c>
      <c r="C32" s="106">
        <v>11964</v>
      </c>
      <c r="D32" s="106">
        <v>4215</v>
      </c>
      <c r="E32" s="107">
        <v>16179</v>
      </c>
      <c r="F32" s="83">
        <f t="shared" si="0"/>
        <v>0.73947709994437238</v>
      </c>
      <c r="G32" s="99"/>
      <c r="I32" s="99"/>
      <c r="O32" s="178"/>
    </row>
    <row r="33" spans="1:15" x14ac:dyDescent="0.3">
      <c r="A33" s="106">
        <v>4103</v>
      </c>
      <c r="B33" s="106" t="s">
        <v>87</v>
      </c>
      <c r="C33" s="106">
        <v>345</v>
      </c>
      <c r="D33" s="106">
        <v>132</v>
      </c>
      <c r="E33" s="107">
        <v>477</v>
      </c>
      <c r="F33" s="83">
        <f t="shared" si="0"/>
        <v>0.72327044025157228</v>
      </c>
      <c r="G33" s="99"/>
      <c r="I33" s="99"/>
      <c r="O33" s="178"/>
    </row>
    <row r="34" spans="1:15" x14ac:dyDescent="0.3">
      <c r="A34" s="106">
        <v>4104</v>
      </c>
      <c r="B34" s="106" t="s">
        <v>324</v>
      </c>
      <c r="C34" s="106">
        <v>155</v>
      </c>
      <c r="D34" s="106">
        <v>5</v>
      </c>
      <c r="E34" s="107">
        <v>160</v>
      </c>
      <c r="F34" s="83">
        <f t="shared" si="0"/>
        <v>0.96875</v>
      </c>
      <c r="G34" s="99"/>
      <c r="I34" s="99"/>
      <c r="O34" s="178"/>
    </row>
    <row r="35" spans="1:15" x14ac:dyDescent="0.3">
      <c r="A35" s="106">
        <v>4105</v>
      </c>
      <c r="B35" s="106" t="s">
        <v>205</v>
      </c>
      <c r="C35" s="106">
        <v>678</v>
      </c>
      <c r="D35" s="106">
        <v>192</v>
      </c>
      <c r="E35" s="107">
        <v>870</v>
      </c>
      <c r="F35" s="83">
        <f t="shared" si="0"/>
        <v>0.77931034482758621</v>
      </c>
      <c r="G35" s="99"/>
      <c r="I35" s="99"/>
      <c r="O35" s="178"/>
    </row>
    <row r="36" spans="1:15" x14ac:dyDescent="0.3">
      <c r="A36" s="106">
        <v>4106</v>
      </c>
      <c r="B36" s="106" t="s">
        <v>227</v>
      </c>
      <c r="C36" s="106">
        <v>2580</v>
      </c>
      <c r="D36" s="106">
        <v>201</v>
      </c>
      <c r="E36" s="107">
        <v>2781</v>
      </c>
      <c r="F36" s="83">
        <f t="shared" si="0"/>
        <v>0.92772384034519961</v>
      </c>
      <c r="G36" s="99"/>
      <c r="I36" s="99"/>
      <c r="O36" s="178"/>
    </row>
    <row r="37" spans="1:15" x14ac:dyDescent="0.3">
      <c r="A37" s="106">
        <v>4201</v>
      </c>
      <c r="B37" s="106" t="s">
        <v>117</v>
      </c>
      <c r="C37" s="106">
        <v>1820</v>
      </c>
      <c r="D37" s="106">
        <v>1038</v>
      </c>
      <c r="E37" s="107">
        <v>2858</v>
      </c>
      <c r="F37" s="83">
        <f t="shared" si="0"/>
        <v>0.63680895731280618</v>
      </c>
      <c r="G37" s="99"/>
      <c r="I37" s="99"/>
      <c r="O37" s="178"/>
    </row>
    <row r="38" spans="1:15" x14ac:dyDescent="0.3">
      <c r="A38" s="106">
        <v>4202</v>
      </c>
      <c r="B38" s="106" t="s">
        <v>245</v>
      </c>
      <c r="C38" s="106">
        <v>862</v>
      </c>
      <c r="D38" s="106">
        <v>70</v>
      </c>
      <c r="E38" s="107">
        <v>932</v>
      </c>
      <c r="F38" s="83">
        <f t="shared" si="0"/>
        <v>0.92489270386266098</v>
      </c>
      <c r="G38" s="99"/>
      <c r="I38" s="99"/>
      <c r="O38" s="178"/>
    </row>
    <row r="39" spans="1:15" x14ac:dyDescent="0.3">
      <c r="A39" s="106">
        <v>4203</v>
      </c>
      <c r="B39" s="106" t="s">
        <v>168</v>
      </c>
      <c r="C39" s="106">
        <v>2384</v>
      </c>
      <c r="D39" s="106">
        <v>470</v>
      </c>
      <c r="E39" s="107">
        <v>2854</v>
      </c>
      <c r="F39" s="83">
        <f t="shared" si="0"/>
        <v>0.83531885073580936</v>
      </c>
      <c r="G39" s="99"/>
      <c r="I39" s="99"/>
      <c r="O39" s="178"/>
    </row>
    <row r="40" spans="1:15" x14ac:dyDescent="0.3">
      <c r="A40" s="106">
        <v>4204</v>
      </c>
      <c r="B40" s="106" t="s">
        <v>305</v>
      </c>
      <c r="C40" s="106">
        <v>0</v>
      </c>
      <c r="D40" s="106">
        <v>0</v>
      </c>
      <c r="E40" s="107">
        <v>0</v>
      </c>
      <c r="F40" s="83">
        <f t="shared" si="0"/>
        <v>0</v>
      </c>
      <c r="G40" s="99"/>
      <c r="I40" s="99"/>
      <c r="O40" s="178"/>
    </row>
    <row r="41" spans="1:15" x14ac:dyDescent="0.3">
      <c r="A41" s="106">
        <v>4301</v>
      </c>
      <c r="B41" s="106" t="s">
        <v>122</v>
      </c>
      <c r="C41" s="106">
        <v>7322</v>
      </c>
      <c r="D41" s="106">
        <v>1558</v>
      </c>
      <c r="E41" s="107">
        <v>8880</v>
      </c>
      <c r="F41" s="83">
        <f t="shared" si="0"/>
        <v>0.82454954954954951</v>
      </c>
      <c r="G41" s="99"/>
      <c r="I41" s="99"/>
      <c r="O41" s="178"/>
    </row>
    <row r="42" spans="1:15" x14ac:dyDescent="0.3">
      <c r="A42" s="106">
        <v>4302</v>
      </c>
      <c r="B42" s="106" t="s">
        <v>311</v>
      </c>
      <c r="C42" s="106">
        <v>716</v>
      </c>
      <c r="D42" s="106">
        <v>6</v>
      </c>
      <c r="E42" s="107">
        <v>722</v>
      </c>
      <c r="F42" s="83">
        <f t="shared" si="0"/>
        <v>0.99168975069252074</v>
      </c>
      <c r="G42" s="99"/>
      <c r="I42" s="99"/>
      <c r="O42" s="178"/>
    </row>
    <row r="43" spans="1:15" x14ac:dyDescent="0.3">
      <c r="A43" s="106">
        <v>4303</v>
      </c>
      <c r="B43" s="106" t="s">
        <v>250</v>
      </c>
      <c r="C43" s="106">
        <v>1282</v>
      </c>
      <c r="D43" s="106">
        <v>103</v>
      </c>
      <c r="E43" s="107">
        <v>1385</v>
      </c>
      <c r="F43" s="83">
        <f t="shared" si="0"/>
        <v>0.92563176895306865</v>
      </c>
      <c r="G43" s="99"/>
      <c r="I43" s="99"/>
      <c r="O43" s="178"/>
    </row>
    <row r="44" spans="1:15" x14ac:dyDescent="0.3">
      <c r="A44" s="106">
        <v>4304</v>
      </c>
      <c r="B44" s="106" t="s">
        <v>296</v>
      </c>
      <c r="C44" s="106">
        <v>392</v>
      </c>
      <c r="D44" s="106">
        <v>132</v>
      </c>
      <c r="E44" s="107">
        <v>524</v>
      </c>
      <c r="F44" s="83">
        <f t="shared" si="0"/>
        <v>0.74809160305343514</v>
      </c>
      <c r="G44" s="99"/>
      <c r="I44" s="99"/>
      <c r="O44" s="178"/>
    </row>
    <row r="45" spans="1:15" x14ac:dyDescent="0.3">
      <c r="A45" s="106">
        <v>4305</v>
      </c>
      <c r="B45" s="106" t="s">
        <v>279</v>
      </c>
      <c r="C45" s="106">
        <v>112</v>
      </c>
      <c r="D45" s="106">
        <v>5</v>
      </c>
      <c r="E45" s="107">
        <v>117</v>
      </c>
      <c r="F45" s="83">
        <f t="shared" si="0"/>
        <v>0.95726495726495731</v>
      </c>
      <c r="G45" s="99"/>
      <c r="I45" s="99"/>
      <c r="O45" s="178"/>
    </row>
    <row r="46" spans="1:15" x14ac:dyDescent="0.3">
      <c r="A46" s="106">
        <v>5101</v>
      </c>
      <c r="B46" s="106" t="s">
        <v>47</v>
      </c>
      <c r="C46" s="106">
        <v>16752</v>
      </c>
      <c r="D46" s="106">
        <v>1319</v>
      </c>
      <c r="E46" s="107">
        <v>18071</v>
      </c>
      <c r="F46" s="83">
        <f t="shared" si="0"/>
        <v>0.92701012672237282</v>
      </c>
      <c r="G46" s="99"/>
      <c r="I46" s="99"/>
      <c r="O46" s="178"/>
    </row>
    <row r="47" spans="1:15" x14ac:dyDescent="0.3">
      <c r="A47" s="106">
        <v>5102</v>
      </c>
      <c r="B47" s="106" t="s">
        <v>150</v>
      </c>
      <c r="C47" s="106">
        <v>1958</v>
      </c>
      <c r="D47" s="106">
        <v>611</v>
      </c>
      <c r="E47" s="107">
        <v>2569</v>
      </c>
      <c r="F47" s="83">
        <f t="shared" si="0"/>
        <v>0.76216426625145972</v>
      </c>
      <c r="G47" s="99"/>
      <c r="I47" s="99"/>
      <c r="O47" s="178"/>
    </row>
    <row r="48" spans="1:15" x14ac:dyDescent="0.3">
      <c r="A48" s="106">
        <v>5103</v>
      </c>
      <c r="B48" s="106" t="s">
        <v>57</v>
      </c>
      <c r="C48" s="106">
        <v>3380</v>
      </c>
      <c r="D48" s="106">
        <v>789</v>
      </c>
      <c r="E48" s="107">
        <v>4169</v>
      </c>
      <c r="F48" s="83">
        <f t="shared" si="0"/>
        <v>0.81074598224993999</v>
      </c>
      <c r="G48" s="99"/>
      <c r="I48" s="99"/>
      <c r="O48" s="178"/>
    </row>
    <row r="49" spans="1:15" x14ac:dyDescent="0.3">
      <c r="A49" s="106">
        <v>5104</v>
      </c>
      <c r="B49" s="106" t="s">
        <v>317</v>
      </c>
      <c r="C49" s="106">
        <v>165</v>
      </c>
      <c r="D49" s="106">
        <v>5</v>
      </c>
      <c r="E49" s="107">
        <v>170</v>
      </c>
      <c r="F49" s="83">
        <f t="shared" si="0"/>
        <v>0.97058823529411764</v>
      </c>
      <c r="G49" s="99"/>
      <c r="I49" s="99"/>
      <c r="O49" s="178"/>
    </row>
    <row r="50" spans="1:15" x14ac:dyDescent="0.3">
      <c r="A50" s="106">
        <v>5105</v>
      </c>
      <c r="B50" s="106" t="s">
        <v>145</v>
      </c>
      <c r="C50" s="106">
        <v>1549</v>
      </c>
      <c r="D50" s="106">
        <v>307</v>
      </c>
      <c r="E50" s="107">
        <v>1856</v>
      </c>
      <c r="F50" s="83">
        <f t="shared" si="0"/>
        <v>0.83459051724137934</v>
      </c>
      <c r="G50" s="99"/>
      <c r="I50" s="99"/>
      <c r="O50" s="178"/>
    </row>
    <row r="51" spans="1:15" x14ac:dyDescent="0.3">
      <c r="A51" s="106">
        <v>5107</v>
      </c>
      <c r="B51" s="106" t="s">
        <v>92</v>
      </c>
      <c r="C51" s="106">
        <v>1636</v>
      </c>
      <c r="D51" s="106">
        <v>145</v>
      </c>
      <c r="E51" s="107">
        <v>1781</v>
      </c>
      <c r="F51" s="83">
        <f t="shared" si="0"/>
        <v>0.91858506457046607</v>
      </c>
      <c r="G51" s="99"/>
      <c r="I51" s="99"/>
      <c r="O51" s="178"/>
    </row>
    <row r="52" spans="1:15" x14ac:dyDescent="0.3">
      <c r="A52" s="106">
        <v>5109</v>
      </c>
      <c r="B52" s="106" t="s">
        <v>17</v>
      </c>
      <c r="C52" s="106">
        <v>14246</v>
      </c>
      <c r="D52" s="106">
        <v>8201</v>
      </c>
      <c r="E52" s="107">
        <v>22447</v>
      </c>
      <c r="F52" s="83">
        <f t="shared" si="0"/>
        <v>0.63465051009043527</v>
      </c>
      <c r="G52" s="99"/>
      <c r="I52" s="99"/>
      <c r="O52" s="178"/>
    </row>
    <row r="53" spans="1:15" x14ac:dyDescent="0.3">
      <c r="A53" s="106">
        <v>5201</v>
      </c>
      <c r="B53" s="106" t="s">
        <v>236</v>
      </c>
      <c r="C53" s="106">
        <v>0</v>
      </c>
      <c r="D53" s="106">
        <v>0</v>
      </c>
      <c r="E53" s="107">
        <v>0</v>
      </c>
      <c r="F53" s="83">
        <f t="shared" si="0"/>
        <v>0</v>
      </c>
      <c r="G53" s="99"/>
      <c r="I53" s="99"/>
      <c r="O53" s="178"/>
    </row>
    <row r="54" spans="1:15" x14ac:dyDescent="0.3">
      <c r="A54" s="106">
        <v>5301</v>
      </c>
      <c r="B54" s="106" t="s">
        <v>137</v>
      </c>
      <c r="C54" s="106">
        <v>3163</v>
      </c>
      <c r="D54" s="106">
        <v>1235</v>
      </c>
      <c r="E54" s="107">
        <v>4398</v>
      </c>
      <c r="F54" s="83">
        <f t="shared" si="0"/>
        <v>0.71919054115507053</v>
      </c>
      <c r="G54" s="99"/>
      <c r="I54" s="99"/>
      <c r="O54" s="178"/>
    </row>
    <row r="55" spans="1:15" x14ac:dyDescent="0.3">
      <c r="A55" s="106">
        <v>5302</v>
      </c>
      <c r="B55" s="106" t="s">
        <v>153</v>
      </c>
      <c r="C55" s="106">
        <v>228</v>
      </c>
      <c r="D55" s="106">
        <v>62</v>
      </c>
      <c r="E55" s="107">
        <v>290</v>
      </c>
      <c r="F55" s="83">
        <f t="shared" si="0"/>
        <v>0.78620689655172415</v>
      </c>
      <c r="G55" s="99"/>
      <c r="I55" s="99"/>
      <c r="O55" s="178"/>
    </row>
    <row r="56" spans="1:15" x14ac:dyDescent="0.3">
      <c r="A56" s="106">
        <v>5303</v>
      </c>
      <c r="B56" s="106" t="s">
        <v>96</v>
      </c>
      <c r="C56" s="106">
        <v>390</v>
      </c>
      <c r="D56" s="106">
        <v>70</v>
      </c>
      <c r="E56" s="107">
        <v>460</v>
      </c>
      <c r="F56" s="83">
        <f t="shared" si="0"/>
        <v>0.84782608695652173</v>
      </c>
      <c r="G56" s="99"/>
      <c r="I56" s="99"/>
      <c r="O56" s="178"/>
    </row>
    <row r="57" spans="1:15" x14ac:dyDescent="0.3">
      <c r="A57" s="106">
        <v>5304</v>
      </c>
      <c r="B57" s="106" t="s">
        <v>230</v>
      </c>
      <c r="C57" s="106">
        <v>750</v>
      </c>
      <c r="D57" s="106">
        <v>72</v>
      </c>
      <c r="E57" s="107">
        <v>822</v>
      </c>
      <c r="F57" s="83">
        <f t="shared" si="0"/>
        <v>0.91240875912408759</v>
      </c>
      <c r="G57" s="99"/>
      <c r="I57" s="99"/>
      <c r="O57" s="178"/>
    </row>
    <row r="58" spans="1:15" x14ac:dyDescent="0.3">
      <c r="A58" s="106">
        <v>5401</v>
      </c>
      <c r="B58" s="106" t="s">
        <v>212</v>
      </c>
      <c r="C58" s="106">
        <v>1468</v>
      </c>
      <c r="D58" s="106">
        <v>1476</v>
      </c>
      <c r="E58" s="107">
        <v>2944</v>
      </c>
      <c r="F58" s="83">
        <f t="shared" si="0"/>
        <v>0.49864130434782611</v>
      </c>
      <c r="G58" s="99"/>
      <c r="I58" s="99"/>
      <c r="O58" s="178"/>
    </row>
    <row r="59" spans="1:15" x14ac:dyDescent="0.3">
      <c r="A59" s="106">
        <v>5402</v>
      </c>
      <c r="B59" s="106" t="s">
        <v>189</v>
      </c>
      <c r="C59" s="106">
        <v>1243</v>
      </c>
      <c r="D59" s="106">
        <v>525</v>
      </c>
      <c r="E59" s="107">
        <v>1768</v>
      </c>
      <c r="F59" s="83">
        <f t="shared" si="0"/>
        <v>0.70305429864253388</v>
      </c>
      <c r="G59" s="99"/>
      <c r="I59" s="99"/>
      <c r="O59" s="178"/>
    </row>
    <row r="60" spans="1:15" x14ac:dyDescent="0.3">
      <c r="A60" s="106">
        <v>5403</v>
      </c>
      <c r="B60" s="106" t="s">
        <v>161</v>
      </c>
      <c r="C60" s="106">
        <v>443</v>
      </c>
      <c r="D60" s="106">
        <v>122</v>
      </c>
      <c r="E60" s="107">
        <v>565</v>
      </c>
      <c r="F60" s="83">
        <f t="shared" si="0"/>
        <v>0.78407079646017697</v>
      </c>
      <c r="G60" s="99"/>
      <c r="I60" s="99"/>
      <c r="O60" s="178"/>
    </row>
    <row r="61" spans="1:15" x14ac:dyDescent="0.3">
      <c r="A61" s="106">
        <v>5404</v>
      </c>
      <c r="B61" s="106" t="s">
        <v>254</v>
      </c>
      <c r="C61" s="106">
        <v>315</v>
      </c>
      <c r="D61" s="106">
        <v>22</v>
      </c>
      <c r="E61" s="107">
        <v>337</v>
      </c>
      <c r="F61" s="83">
        <f t="shared" si="0"/>
        <v>0.93471810089020768</v>
      </c>
      <c r="G61" s="99"/>
      <c r="I61" s="99"/>
      <c r="O61" s="178"/>
    </row>
    <row r="62" spans="1:15" x14ac:dyDescent="0.3">
      <c r="A62" s="106">
        <v>5405</v>
      </c>
      <c r="B62" s="106" t="s">
        <v>222</v>
      </c>
      <c r="C62" s="106">
        <v>352</v>
      </c>
      <c r="D62" s="106">
        <v>114</v>
      </c>
      <c r="E62" s="107">
        <v>466</v>
      </c>
      <c r="F62" s="83">
        <f t="shared" si="0"/>
        <v>0.75536480686695284</v>
      </c>
      <c r="G62" s="99"/>
      <c r="I62" s="99"/>
      <c r="O62" s="178"/>
    </row>
    <row r="63" spans="1:15" x14ac:dyDescent="0.3">
      <c r="A63" s="106">
        <v>5501</v>
      </c>
      <c r="B63" s="106" t="s">
        <v>65</v>
      </c>
      <c r="C63" s="106">
        <v>3002</v>
      </c>
      <c r="D63" s="106">
        <v>1525</v>
      </c>
      <c r="E63" s="107">
        <v>4527</v>
      </c>
      <c r="F63" s="83">
        <f t="shared" si="0"/>
        <v>0.66313231720786392</v>
      </c>
      <c r="G63" s="99"/>
      <c r="I63" s="99"/>
      <c r="O63" s="178"/>
    </row>
    <row r="64" spans="1:15" x14ac:dyDescent="0.3">
      <c r="A64" s="106">
        <v>5502</v>
      </c>
      <c r="B64" s="106" t="s">
        <v>372</v>
      </c>
      <c r="C64" s="106">
        <v>1692</v>
      </c>
      <c r="D64" s="106">
        <v>1696</v>
      </c>
      <c r="E64" s="107">
        <v>3388</v>
      </c>
      <c r="F64" s="83">
        <f t="shared" si="0"/>
        <v>0.49940968122786306</v>
      </c>
      <c r="G64" s="99"/>
      <c r="I64" s="99"/>
      <c r="O64" s="178"/>
    </row>
    <row r="65" spans="1:15" x14ac:dyDescent="0.3">
      <c r="A65" s="106">
        <v>5503</v>
      </c>
      <c r="B65" s="106" t="s">
        <v>98</v>
      </c>
      <c r="C65" s="106">
        <v>436</v>
      </c>
      <c r="D65" s="106">
        <v>75</v>
      </c>
      <c r="E65" s="107">
        <v>511</v>
      </c>
      <c r="F65" s="83">
        <f t="shared" si="0"/>
        <v>0.85322896281800387</v>
      </c>
      <c r="G65" s="99"/>
      <c r="I65" s="99"/>
      <c r="O65" s="178"/>
    </row>
    <row r="66" spans="1:15" x14ac:dyDescent="0.3">
      <c r="A66" s="106">
        <v>5504</v>
      </c>
      <c r="B66" s="106" t="s">
        <v>74</v>
      </c>
      <c r="C66" s="106">
        <v>243</v>
      </c>
      <c r="D66" s="106">
        <v>139</v>
      </c>
      <c r="E66" s="107">
        <v>382</v>
      </c>
      <c r="F66" s="83">
        <f t="shared" si="0"/>
        <v>0.63612565445026181</v>
      </c>
      <c r="G66" s="99"/>
      <c r="I66" s="99"/>
      <c r="O66" s="178"/>
    </row>
    <row r="67" spans="1:15" x14ac:dyDescent="0.3">
      <c r="A67" s="106">
        <v>5506</v>
      </c>
      <c r="B67" s="106" t="s">
        <v>235</v>
      </c>
      <c r="C67" s="106">
        <v>366</v>
      </c>
      <c r="D67" s="106">
        <v>101</v>
      </c>
      <c r="E67" s="107">
        <v>467</v>
      </c>
      <c r="F67" s="83">
        <f t="shared" si="0"/>
        <v>0.78372591006423986</v>
      </c>
      <c r="G67" s="99"/>
      <c r="I67" s="99"/>
      <c r="O67" s="178"/>
    </row>
    <row r="68" spans="1:15" x14ac:dyDescent="0.3">
      <c r="A68" s="106">
        <v>5601</v>
      </c>
      <c r="B68" s="106" t="s">
        <v>53</v>
      </c>
      <c r="C68" s="106">
        <v>3720</v>
      </c>
      <c r="D68" s="106">
        <v>891</v>
      </c>
      <c r="E68" s="107">
        <v>4611</v>
      </c>
      <c r="F68" s="83">
        <f t="shared" si="0"/>
        <v>0.80676642810670141</v>
      </c>
      <c r="G68" s="99"/>
      <c r="I68" s="99"/>
      <c r="O68" s="178"/>
    </row>
    <row r="69" spans="1:15" x14ac:dyDescent="0.3">
      <c r="A69" s="106">
        <v>5602</v>
      </c>
      <c r="B69" s="106" t="s">
        <v>191</v>
      </c>
      <c r="C69" s="106">
        <v>0</v>
      </c>
      <c r="D69" s="106">
        <v>0</v>
      </c>
      <c r="E69" s="107">
        <v>0</v>
      </c>
      <c r="F69" s="83">
        <f t="shared" si="0"/>
        <v>0</v>
      </c>
      <c r="G69" s="99"/>
      <c r="I69" s="99"/>
      <c r="O69" s="178"/>
    </row>
    <row r="70" spans="1:15" x14ac:dyDescent="0.3">
      <c r="A70" s="106">
        <v>5603</v>
      </c>
      <c r="B70" s="106" t="s">
        <v>80</v>
      </c>
      <c r="C70" s="106">
        <v>1586</v>
      </c>
      <c r="D70" s="106">
        <v>243</v>
      </c>
      <c r="E70" s="107">
        <v>1829</v>
      </c>
      <c r="F70" s="83">
        <f t="shared" ref="F70:F133" si="1">IFERROR(C70/E70,0)</f>
        <v>0.86714051394204483</v>
      </c>
      <c r="G70" s="99"/>
      <c r="I70" s="99"/>
      <c r="O70" s="178"/>
    </row>
    <row r="71" spans="1:15" x14ac:dyDescent="0.3">
      <c r="A71" s="106">
        <v>5604</v>
      </c>
      <c r="B71" s="106" t="s">
        <v>103</v>
      </c>
      <c r="C71" s="106">
        <v>1269</v>
      </c>
      <c r="D71" s="106">
        <v>57</v>
      </c>
      <c r="E71" s="107">
        <v>1326</v>
      </c>
      <c r="F71" s="83">
        <f t="shared" si="1"/>
        <v>0.95701357466063353</v>
      </c>
      <c r="G71" s="99"/>
      <c r="I71" s="99"/>
      <c r="O71" s="178"/>
    </row>
    <row r="72" spans="1:15" x14ac:dyDescent="0.3">
      <c r="A72" s="106">
        <v>5605</v>
      </c>
      <c r="B72" s="106" t="s">
        <v>81</v>
      </c>
      <c r="C72" s="106">
        <v>1914</v>
      </c>
      <c r="D72" s="106">
        <v>1039</v>
      </c>
      <c r="E72" s="107">
        <v>2953</v>
      </c>
      <c r="F72" s="83">
        <f t="shared" si="1"/>
        <v>0.64815441923467665</v>
      </c>
      <c r="G72" s="99"/>
      <c r="I72" s="99"/>
      <c r="O72" s="178"/>
    </row>
    <row r="73" spans="1:15" x14ac:dyDescent="0.3">
      <c r="A73" s="106">
        <v>5606</v>
      </c>
      <c r="B73" s="106" t="s">
        <v>50</v>
      </c>
      <c r="C73" s="106">
        <v>1570</v>
      </c>
      <c r="D73" s="106">
        <v>346</v>
      </c>
      <c r="E73" s="107">
        <v>1916</v>
      </c>
      <c r="F73" s="83">
        <f t="shared" si="1"/>
        <v>0.81941544885177453</v>
      </c>
      <c r="G73" s="99"/>
      <c r="I73" s="99"/>
      <c r="O73" s="178"/>
    </row>
    <row r="74" spans="1:15" x14ac:dyDescent="0.3">
      <c r="A74" s="106">
        <v>5701</v>
      </c>
      <c r="B74" s="106" t="s">
        <v>116</v>
      </c>
      <c r="C74" s="106">
        <v>6124</v>
      </c>
      <c r="D74" s="106">
        <v>3300</v>
      </c>
      <c r="E74" s="107">
        <v>9424</v>
      </c>
      <c r="F74" s="83">
        <f t="shared" si="1"/>
        <v>0.64983022071307306</v>
      </c>
      <c r="G74" s="99"/>
      <c r="I74" s="99"/>
      <c r="O74" s="178"/>
    </row>
    <row r="75" spans="1:15" x14ac:dyDescent="0.3">
      <c r="A75" s="106">
        <v>5702</v>
      </c>
      <c r="B75" s="106" t="s">
        <v>157</v>
      </c>
      <c r="C75" s="106">
        <v>0</v>
      </c>
      <c r="D75" s="106">
        <v>0</v>
      </c>
      <c r="E75" s="107">
        <v>0</v>
      </c>
      <c r="F75" s="83">
        <f t="shared" si="1"/>
        <v>0</v>
      </c>
      <c r="G75" s="99"/>
      <c r="I75" s="99"/>
      <c r="O75" s="178"/>
    </row>
    <row r="76" spans="1:15" x14ac:dyDescent="0.3">
      <c r="A76" s="106">
        <v>5703</v>
      </c>
      <c r="B76" s="106" t="s">
        <v>167</v>
      </c>
      <c r="C76" s="106">
        <v>1446</v>
      </c>
      <c r="D76" s="106">
        <v>152</v>
      </c>
      <c r="E76" s="107">
        <v>1598</v>
      </c>
      <c r="F76" s="83">
        <f t="shared" si="1"/>
        <v>0.90488110137672095</v>
      </c>
      <c r="G76" s="99"/>
      <c r="I76" s="99"/>
      <c r="O76" s="178"/>
    </row>
    <row r="77" spans="1:15" x14ac:dyDescent="0.3">
      <c r="A77" s="106">
        <v>5704</v>
      </c>
      <c r="B77" s="106" t="s">
        <v>221</v>
      </c>
      <c r="C77" s="106">
        <v>215</v>
      </c>
      <c r="D77" s="106">
        <v>25</v>
      </c>
      <c r="E77" s="107">
        <v>240</v>
      </c>
      <c r="F77" s="83">
        <f t="shared" si="1"/>
        <v>0.89583333333333337</v>
      </c>
      <c r="G77" s="99"/>
      <c r="I77" s="99"/>
      <c r="O77" s="178"/>
    </row>
    <row r="78" spans="1:15" x14ac:dyDescent="0.3">
      <c r="A78" s="106">
        <v>5705</v>
      </c>
      <c r="B78" s="106" t="s">
        <v>275</v>
      </c>
      <c r="C78" s="106">
        <v>339</v>
      </c>
      <c r="D78" s="106">
        <v>30</v>
      </c>
      <c r="E78" s="107">
        <v>369</v>
      </c>
      <c r="F78" s="83">
        <f t="shared" si="1"/>
        <v>0.91869918699186992</v>
      </c>
      <c r="G78" s="99"/>
      <c r="I78" s="99"/>
      <c r="O78" s="178"/>
    </row>
    <row r="79" spans="1:15" x14ac:dyDescent="0.3">
      <c r="A79" s="106">
        <v>5706</v>
      </c>
      <c r="B79" s="106" t="s">
        <v>210</v>
      </c>
      <c r="C79" s="106">
        <v>284</v>
      </c>
      <c r="D79" s="106">
        <v>29</v>
      </c>
      <c r="E79" s="107">
        <v>313</v>
      </c>
      <c r="F79" s="83">
        <f t="shared" si="1"/>
        <v>0.90734824281150162</v>
      </c>
      <c r="G79" s="99"/>
      <c r="I79" s="99"/>
      <c r="O79" s="178"/>
    </row>
    <row r="80" spans="1:15" x14ac:dyDescent="0.3">
      <c r="A80" s="106">
        <v>5801</v>
      </c>
      <c r="B80" s="106" t="s">
        <v>48</v>
      </c>
      <c r="C80" s="106">
        <v>3497</v>
      </c>
      <c r="D80" s="106">
        <v>3634</v>
      </c>
      <c r="E80" s="107">
        <v>7131</v>
      </c>
      <c r="F80" s="83">
        <f t="shared" si="1"/>
        <v>0.49039405412985554</v>
      </c>
      <c r="G80" s="99"/>
      <c r="I80" s="99"/>
      <c r="O80" s="178"/>
    </row>
    <row r="81" spans="1:15" x14ac:dyDescent="0.3">
      <c r="A81" s="106">
        <v>5802</v>
      </c>
      <c r="B81" s="106" t="s">
        <v>88</v>
      </c>
      <c r="C81" s="106">
        <v>1055</v>
      </c>
      <c r="D81" s="106">
        <v>750</v>
      </c>
      <c r="E81" s="107">
        <v>1805</v>
      </c>
      <c r="F81" s="83">
        <f t="shared" si="1"/>
        <v>0.58448753462603875</v>
      </c>
      <c r="G81" s="99"/>
      <c r="I81" s="99"/>
      <c r="O81" s="178"/>
    </row>
    <row r="82" spans="1:15" x14ac:dyDescent="0.3">
      <c r="A82" s="106">
        <v>5803</v>
      </c>
      <c r="B82" s="106" t="s">
        <v>93</v>
      </c>
      <c r="C82" s="106">
        <v>425</v>
      </c>
      <c r="D82" s="106">
        <v>21</v>
      </c>
      <c r="E82" s="107">
        <v>446</v>
      </c>
      <c r="F82" s="83">
        <f t="shared" si="1"/>
        <v>0.952914798206278</v>
      </c>
      <c r="G82" s="99"/>
      <c r="I82" s="99"/>
      <c r="O82" s="178"/>
    </row>
    <row r="83" spans="1:15" x14ac:dyDescent="0.3">
      <c r="A83" s="106">
        <v>5804</v>
      </c>
      <c r="B83" s="106" t="s">
        <v>30</v>
      </c>
      <c r="C83" s="106">
        <v>2271</v>
      </c>
      <c r="D83" s="106">
        <v>1293</v>
      </c>
      <c r="E83" s="107">
        <v>3564</v>
      </c>
      <c r="F83" s="83">
        <f t="shared" si="1"/>
        <v>0.63720538720538722</v>
      </c>
      <c r="G83" s="99"/>
      <c r="I83" s="99"/>
      <c r="O83" s="178"/>
    </row>
    <row r="84" spans="1:15" x14ac:dyDescent="0.3">
      <c r="A84" s="106">
        <v>6101</v>
      </c>
      <c r="B84" s="106" t="s">
        <v>25</v>
      </c>
      <c r="C84" s="106">
        <v>19505</v>
      </c>
      <c r="D84" s="106">
        <v>7954</v>
      </c>
      <c r="E84" s="107">
        <v>27459</v>
      </c>
      <c r="F84" s="83">
        <f t="shared" si="1"/>
        <v>0.71033176736224912</v>
      </c>
      <c r="G84" s="99"/>
      <c r="I84" s="99"/>
      <c r="O84" s="178"/>
    </row>
    <row r="85" spans="1:15" x14ac:dyDescent="0.3">
      <c r="A85" s="106">
        <v>6102</v>
      </c>
      <c r="B85" s="106" t="s">
        <v>148</v>
      </c>
      <c r="C85" s="106">
        <v>335</v>
      </c>
      <c r="D85" s="106">
        <v>3</v>
      </c>
      <c r="E85" s="107">
        <v>338</v>
      </c>
      <c r="F85" s="83">
        <f t="shared" si="1"/>
        <v>0.99112426035502954</v>
      </c>
      <c r="G85" s="99"/>
      <c r="I85" s="99"/>
      <c r="O85" s="178"/>
    </row>
    <row r="86" spans="1:15" x14ac:dyDescent="0.3">
      <c r="A86" s="106">
        <v>6103</v>
      </c>
      <c r="B86" s="106" t="s">
        <v>174</v>
      </c>
      <c r="C86" s="106">
        <v>179</v>
      </c>
      <c r="D86" s="106">
        <v>28</v>
      </c>
      <c r="E86" s="107">
        <v>207</v>
      </c>
      <c r="F86" s="83">
        <f t="shared" si="1"/>
        <v>0.86473429951690817</v>
      </c>
      <c r="G86" s="99"/>
      <c r="I86" s="99"/>
      <c r="O86" s="178"/>
    </row>
    <row r="87" spans="1:15" x14ac:dyDescent="0.3">
      <c r="A87" s="106">
        <v>6104</v>
      </c>
      <c r="B87" s="106" t="s">
        <v>193</v>
      </c>
      <c r="C87" s="106">
        <v>863</v>
      </c>
      <c r="D87" s="106">
        <v>101</v>
      </c>
      <c r="E87" s="107">
        <v>964</v>
      </c>
      <c r="F87" s="83">
        <f t="shared" si="1"/>
        <v>0.89522821576763489</v>
      </c>
      <c r="G87" s="99"/>
      <c r="I87" s="99"/>
      <c r="O87" s="178"/>
    </row>
    <row r="88" spans="1:15" x14ac:dyDescent="0.3">
      <c r="A88" s="106">
        <v>6105</v>
      </c>
      <c r="B88" s="106" t="s">
        <v>110</v>
      </c>
      <c r="C88" s="106">
        <v>525</v>
      </c>
      <c r="D88" s="106">
        <v>35</v>
      </c>
      <c r="E88" s="107">
        <v>560</v>
      </c>
      <c r="F88" s="83">
        <f t="shared" si="1"/>
        <v>0.9375</v>
      </c>
      <c r="G88" s="99"/>
      <c r="I88" s="99"/>
      <c r="O88" s="178"/>
    </row>
    <row r="89" spans="1:15" x14ac:dyDescent="0.3">
      <c r="A89" s="106">
        <v>6106</v>
      </c>
      <c r="B89" s="106" t="s">
        <v>105</v>
      </c>
      <c r="C89" s="106">
        <v>1449</v>
      </c>
      <c r="D89" s="106">
        <v>32</v>
      </c>
      <c r="E89" s="107">
        <v>1481</v>
      </c>
      <c r="F89" s="83">
        <f t="shared" si="1"/>
        <v>0.97839297771775824</v>
      </c>
      <c r="G89" s="99"/>
      <c r="I89" s="99"/>
      <c r="O89" s="178"/>
    </row>
    <row r="90" spans="1:15" x14ac:dyDescent="0.3">
      <c r="A90" s="106">
        <v>6107</v>
      </c>
      <c r="B90" s="106" t="s">
        <v>181</v>
      </c>
      <c r="C90" s="106">
        <v>2061</v>
      </c>
      <c r="D90" s="106">
        <v>212</v>
      </c>
      <c r="E90" s="107">
        <v>2273</v>
      </c>
      <c r="F90" s="83">
        <f t="shared" si="1"/>
        <v>0.90673119225692922</v>
      </c>
      <c r="G90" s="99"/>
      <c r="I90" s="99"/>
      <c r="O90" s="178"/>
    </row>
    <row r="91" spans="1:15" x14ac:dyDescent="0.3">
      <c r="A91" s="106">
        <v>6108</v>
      </c>
      <c r="B91" s="106" t="s">
        <v>67</v>
      </c>
      <c r="C91" s="106">
        <v>3184</v>
      </c>
      <c r="D91" s="106">
        <v>365</v>
      </c>
      <c r="E91" s="107">
        <v>3549</v>
      </c>
      <c r="F91" s="83">
        <f t="shared" si="1"/>
        <v>0.89715412792335869</v>
      </c>
      <c r="G91" s="99"/>
      <c r="I91" s="99"/>
      <c r="O91" s="178"/>
    </row>
    <row r="92" spans="1:15" x14ac:dyDescent="0.3">
      <c r="A92" s="106">
        <v>6109</v>
      </c>
      <c r="B92" s="106" t="s">
        <v>282</v>
      </c>
      <c r="C92" s="106">
        <v>563</v>
      </c>
      <c r="D92" s="106">
        <v>22</v>
      </c>
      <c r="E92" s="107">
        <v>585</v>
      </c>
      <c r="F92" s="83">
        <f t="shared" si="1"/>
        <v>0.96239316239316242</v>
      </c>
      <c r="G92" s="99"/>
      <c r="I92" s="99"/>
      <c r="O92" s="178"/>
    </row>
    <row r="93" spans="1:15" x14ac:dyDescent="0.3">
      <c r="A93" s="106">
        <v>6110</v>
      </c>
      <c r="B93" s="106" t="s">
        <v>119</v>
      </c>
      <c r="C93" s="106">
        <v>808</v>
      </c>
      <c r="D93" s="106">
        <v>13</v>
      </c>
      <c r="E93" s="107">
        <v>821</v>
      </c>
      <c r="F93" s="83">
        <f t="shared" si="1"/>
        <v>0.98416565164433623</v>
      </c>
      <c r="G93" s="99"/>
      <c r="I93" s="99"/>
      <c r="O93" s="178"/>
    </row>
    <row r="94" spans="1:15" x14ac:dyDescent="0.3">
      <c r="A94" s="106">
        <v>6111</v>
      </c>
      <c r="B94" s="106" t="s">
        <v>171</v>
      </c>
      <c r="C94" s="106">
        <v>420</v>
      </c>
      <c r="D94" s="106">
        <v>152</v>
      </c>
      <c r="E94" s="107">
        <v>572</v>
      </c>
      <c r="F94" s="83">
        <f t="shared" si="1"/>
        <v>0.73426573426573427</v>
      </c>
      <c r="G94" s="99"/>
      <c r="I94" s="99"/>
      <c r="O94" s="178"/>
    </row>
    <row r="95" spans="1:15" x14ac:dyDescent="0.3">
      <c r="A95" s="106">
        <v>6112</v>
      </c>
      <c r="B95" s="106" t="s">
        <v>224</v>
      </c>
      <c r="C95" s="106">
        <v>789</v>
      </c>
      <c r="D95" s="106">
        <v>215</v>
      </c>
      <c r="E95" s="107">
        <v>1004</v>
      </c>
      <c r="F95" s="83">
        <f t="shared" si="1"/>
        <v>0.78585657370517925</v>
      </c>
      <c r="G95" s="99"/>
      <c r="I95" s="99"/>
      <c r="O95" s="178"/>
    </row>
    <row r="96" spans="1:15" x14ac:dyDescent="0.3">
      <c r="A96" s="106">
        <v>6113</v>
      </c>
      <c r="B96" s="106" t="s">
        <v>271</v>
      </c>
      <c r="C96" s="106">
        <v>570</v>
      </c>
      <c r="D96" s="106">
        <v>176</v>
      </c>
      <c r="E96" s="107">
        <v>746</v>
      </c>
      <c r="F96" s="83">
        <f t="shared" si="1"/>
        <v>0.76407506702412864</v>
      </c>
      <c r="G96" s="99"/>
      <c r="I96" s="99"/>
      <c r="O96" s="178"/>
    </row>
    <row r="97" spans="1:15" x14ac:dyDescent="0.3">
      <c r="A97" s="106">
        <v>6114</v>
      </c>
      <c r="B97" s="106" t="s">
        <v>211</v>
      </c>
      <c r="C97" s="106">
        <v>1085</v>
      </c>
      <c r="D97" s="106">
        <v>127</v>
      </c>
      <c r="E97" s="107">
        <v>1212</v>
      </c>
      <c r="F97" s="83">
        <f t="shared" si="1"/>
        <v>0.8952145214521452</v>
      </c>
      <c r="G97" s="99"/>
      <c r="I97" s="99"/>
      <c r="O97" s="178"/>
    </row>
    <row r="98" spans="1:15" x14ac:dyDescent="0.3">
      <c r="A98" s="106">
        <v>6115</v>
      </c>
      <c r="B98" s="106" t="s">
        <v>196</v>
      </c>
      <c r="C98" s="106">
        <v>0</v>
      </c>
      <c r="D98" s="106">
        <v>0</v>
      </c>
      <c r="E98" s="107">
        <v>0</v>
      </c>
      <c r="F98" s="83">
        <f t="shared" si="1"/>
        <v>0</v>
      </c>
      <c r="G98" s="99"/>
      <c r="I98" s="99"/>
      <c r="O98" s="178"/>
    </row>
    <row r="99" spans="1:15" x14ac:dyDescent="0.3">
      <c r="A99" s="106">
        <v>6116</v>
      </c>
      <c r="B99" s="106" t="s">
        <v>146</v>
      </c>
      <c r="C99" s="106">
        <v>1486</v>
      </c>
      <c r="D99" s="106">
        <v>45</v>
      </c>
      <c r="E99" s="107">
        <v>1531</v>
      </c>
      <c r="F99" s="83">
        <f t="shared" si="1"/>
        <v>0.97060744611365124</v>
      </c>
      <c r="G99" s="99"/>
      <c r="I99" s="99"/>
      <c r="O99" s="178"/>
    </row>
    <row r="100" spans="1:15" x14ac:dyDescent="0.3">
      <c r="A100" s="106">
        <v>6117</v>
      </c>
      <c r="B100" s="106" t="s">
        <v>162</v>
      </c>
      <c r="C100" s="106">
        <v>1536</v>
      </c>
      <c r="D100" s="106">
        <v>330</v>
      </c>
      <c r="E100" s="107">
        <v>1866</v>
      </c>
      <c r="F100" s="83">
        <f t="shared" si="1"/>
        <v>0.82315112540192925</v>
      </c>
      <c r="G100" s="99"/>
      <c r="I100" s="99"/>
      <c r="O100" s="178"/>
    </row>
    <row r="101" spans="1:15" x14ac:dyDescent="0.3">
      <c r="A101" s="106">
        <v>6201</v>
      </c>
      <c r="B101" s="106" t="s">
        <v>118</v>
      </c>
      <c r="C101" s="106">
        <v>43436</v>
      </c>
      <c r="D101" s="106">
        <v>3548</v>
      </c>
      <c r="E101" s="107">
        <v>46984</v>
      </c>
      <c r="F101" s="83">
        <f t="shared" si="1"/>
        <v>0.92448493104035412</v>
      </c>
      <c r="G101" s="99"/>
      <c r="I101" s="99"/>
      <c r="O101" s="178"/>
    </row>
    <row r="102" spans="1:15" x14ac:dyDescent="0.3">
      <c r="A102" s="106">
        <v>6202</v>
      </c>
      <c r="B102" s="106" t="s">
        <v>231</v>
      </c>
      <c r="C102" s="106">
        <v>331</v>
      </c>
      <c r="D102" s="106">
        <v>27</v>
      </c>
      <c r="E102" s="107">
        <v>358</v>
      </c>
      <c r="F102" s="83">
        <f t="shared" si="1"/>
        <v>0.92458100558659218</v>
      </c>
      <c r="G102" s="99"/>
      <c r="I102" s="99"/>
      <c r="O102" s="178"/>
    </row>
    <row r="103" spans="1:15" x14ac:dyDescent="0.3">
      <c r="A103" s="106">
        <v>6203</v>
      </c>
      <c r="B103" s="106" t="s">
        <v>284</v>
      </c>
      <c r="C103" s="106">
        <v>367</v>
      </c>
      <c r="D103" s="106">
        <v>46</v>
      </c>
      <c r="E103" s="107">
        <v>413</v>
      </c>
      <c r="F103" s="83">
        <f t="shared" si="1"/>
        <v>0.88861985472154958</v>
      </c>
      <c r="G103" s="99"/>
      <c r="I103" s="99"/>
      <c r="O103" s="178"/>
    </row>
    <row r="104" spans="1:15" x14ac:dyDescent="0.3">
      <c r="A104" s="106">
        <v>6204</v>
      </c>
      <c r="B104" s="106" t="s">
        <v>321</v>
      </c>
      <c r="C104" s="106">
        <v>367</v>
      </c>
      <c r="D104" s="106">
        <v>6</v>
      </c>
      <c r="E104" s="107">
        <v>373</v>
      </c>
      <c r="F104" s="83">
        <f t="shared" si="1"/>
        <v>0.98391420911528149</v>
      </c>
      <c r="G104" s="99"/>
      <c r="I104" s="99"/>
      <c r="O104" s="178"/>
    </row>
    <row r="105" spans="1:15" x14ac:dyDescent="0.3">
      <c r="A105" s="106">
        <v>6205</v>
      </c>
      <c r="B105" s="106" t="s">
        <v>322</v>
      </c>
      <c r="C105" s="106">
        <v>389</v>
      </c>
      <c r="D105" s="106">
        <v>41</v>
      </c>
      <c r="E105" s="107">
        <v>430</v>
      </c>
      <c r="F105" s="83">
        <f t="shared" si="1"/>
        <v>0.90465116279069768</v>
      </c>
      <c r="G105" s="99"/>
      <c r="I105" s="99"/>
      <c r="O105" s="178"/>
    </row>
    <row r="106" spans="1:15" x14ac:dyDescent="0.3">
      <c r="A106" s="106">
        <v>6206</v>
      </c>
      <c r="B106" s="106" t="s">
        <v>298</v>
      </c>
      <c r="C106" s="106">
        <v>575</v>
      </c>
      <c r="D106" s="106">
        <v>39</v>
      </c>
      <c r="E106" s="107">
        <v>614</v>
      </c>
      <c r="F106" s="83">
        <f t="shared" si="1"/>
        <v>0.93648208469055372</v>
      </c>
      <c r="G106" s="99"/>
      <c r="I106" s="99"/>
      <c r="O106" s="178"/>
    </row>
    <row r="107" spans="1:15" x14ac:dyDescent="0.3">
      <c r="A107" s="106">
        <v>6301</v>
      </c>
      <c r="B107" s="106" t="s">
        <v>213</v>
      </c>
      <c r="C107" s="106">
        <v>2617</v>
      </c>
      <c r="D107" s="106">
        <v>1952</v>
      </c>
      <c r="E107" s="107">
        <v>4569</v>
      </c>
      <c r="F107" s="83">
        <f t="shared" si="1"/>
        <v>0.57277303567520244</v>
      </c>
      <c r="G107" s="99"/>
      <c r="I107" s="99"/>
      <c r="O107" s="178"/>
    </row>
    <row r="108" spans="1:15" x14ac:dyDescent="0.3">
      <c r="A108" s="106">
        <v>6302</v>
      </c>
      <c r="B108" s="106" t="s">
        <v>313</v>
      </c>
      <c r="C108" s="106">
        <v>843</v>
      </c>
      <c r="D108" s="106">
        <v>92</v>
      </c>
      <c r="E108" s="107">
        <v>935</v>
      </c>
      <c r="F108" s="83">
        <f t="shared" si="1"/>
        <v>0.90160427807486632</v>
      </c>
      <c r="G108" s="99"/>
      <c r="I108" s="99"/>
      <c r="O108" s="178"/>
    </row>
    <row r="109" spans="1:15" x14ac:dyDescent="0.3">
      <c r="A109" s="106">
        <v>6303</v>
      </c>
      <c r="B109" s="106" t="s">
        <v>234</v>
      </c>
      <c r="C109" s="106">
        <v>713</v>
      </c>
      <c r="D109" s="106">
        <v>342</v>
      </c>
      <c r="E109" s="107">
        <v>1055</v>
      </c>
      <c r="F109" s="83">
        <f t="shared" si="1"/>
        <v>0.67582938388625591</v>
      </c>
      <c r="G109" s="99"/>
      <c r="I109" s="99"/>
      <c r="O109" s="178"/>
    </row>
    <row r="110" spans="1:15" x14ac:dyDescent="0.3">
      <c r="A110" s="106">
        <v>6304</v>
      </c>
      <c r="B110" s="106" t="s">
        <v>270</v>
      </c>
      <c r="C110" s="106">
        <v>566</v>
      </c>
      <c r="D110" s="106">
        <v>271</v>
      </c>
      <c r="E110" s="107">
        <v>837</v>
      </c>
      <c r="F110" s="83">
        <f t="shared" si="1"/>
        <v>0.67622461170848269</v>
      </c>
      <c r="G110" s="99"/>
      <c r="I110" s="99"/>
      <c r="O110" s="178"/>
    </row>
    <row r="111" spans="1:15" x14ac:dyDescent="0.3">
      <c r="A111" s="106">
        <v>6305</v>
      </c>
      <c r="B111" s="106" t="s">
        <v>177</v>
      </c>
      <c r="C111" s="106">
        <v>764</v>
      </c>
      <c r="D111" s="106">
        <v>269</v>
      </c>
      <c r="E111" s="107">
        <v>1033</v>
      </c>
      <c r="F111" s="83">
        <f t="shared" si="1"/>
        <v>0.73959341723136496</v>
      </c>
      <c r="G111" s="99"/>
      <c r="I111" s="99"/>
      <c r="O111" s="178"/>
    </row>
    <row r="112" spans="1:15" x14ac:dyDescent="0.3">
      <c r="A112" s="106">
        <v>6306</v>
      </c>
      <c r="B112" s="106" t="s">
        <v>179</v>
      </c>
      <c r="C112" s="106">
        <v>409</v>
      </c>
      <c r="D112" s="106">
        <v>49</v>
      </c>
      <c r="E112" s="107">
        <v>458</v>
      </c>
      <c r="F112" s="83">
        <f t="shared" si="1"/>
        <v>0.89301310043668125</v>
      </c>
      <c r="G112" s="99"/>
      <c r="I112" s="99"/>
      <c r="O112" s="178"/>
    </row>
    <row r="113" spans="1:15" x14ac:dyDescent="0.3">
      <c r="A113" s="106">
        <v>6307</v>
      </c>
      <c r="B113" s="106" t="s">
        <v>292</v>
      </c>
      <c r="C113" s="106">
        <v>449</v>
      </c>
      <c r="D113" s="106">
        <v>131</v>
      </c>
      <c r="E113" s="107">
        <v>580</v>
      </c>
      <c r="F113" s="83">
        <f t="shared" si="1"/>
        <v>0.77413793103448281</v>
      </c>
      <c r="G113" s="99"/>
      <c r="I113" s="99"/>
      <c r="O113" s="178"/>
    </row>
    <row r="114" spans="1:15" x14ac:dyDescent="0.3">
      <c r="A114" s="106">
        <v>6308</v>
      </c>
      <c r="B114" s="106" t="s">
        <v>269</v>
      </c>
      <c r="C114" s="106">
        <v>265</v>
      </c>
      <c r="D114" s="106">
        <v>15</v>
      </c>
      <c r="E114" s="107">
        <v>280</v>
      </c>
      <c r="F114" s="83">
        <f t="shared" si="1"/>
        <v>0.9464285714285714</v>
      </c>
      <c r="G114" s="99"/>
      <c r="I114" s="99"/>
      <c r="O114" s="178"/>
    </row>
    <row r="115" spans="1:15" x14ac:dyDescent="0.3">
      <c r="A115" s="106">
        <v>6309</v>
      </c>
      <c r="B115" s="106" t="s">
        <v>262</v>
      </c>
      <c r="C115" s="106">
        <v>93</v>
      </c>
      <c r="D115" s="106">
        <v>16</v>
      </c>
      <c r="E115" s="107">
        <v>109</v>
      </c>
      <c r="F115" s="83">
        <f t="shared" si="1"/>
        <v>0.85321100917431192</v>
      </c>
      <c r="G115" s="99"/>
      <c r="I115" s="99"/>
      <c r="O115" s="178"/>
    </row>
    <row r="116" spans="1:15" x14ac:dyDescent="0.3">
      <c r="A116" s="106">
        <v>6310</v>
      </c>
      <c r="B116" s="106" t="s">
        <v>186</v>
      </c>
      <c r="C116" s="106">
        <v>1998</v>
      </c>
      <c r="D116" s="106">
        <v>396</v>
      </c>
      <c r="E116" s="107">
        <v>2394</v>
      </c>
      <c r="F116" s="83">
        <f t="shared" si="1"/>
        <v>0.83458646616541354</v>
      </c>
      <c r="G116" s="99"/>
      <c r="I116" s="99"/>
      <c r="O116" s="178"/>
    </row>
    <row r="117" spans="1:15" x14ac:dyDescent="0.3">
      <c r="A117" s="106">
        <v>7101</v>
      </c>
      <c r="B117" s="106" t="s">
        <v>34</v>
      </c>
      <c r="C117" s="106">
        <v>14709</v>
      </c>
      <c r="D117" s="106">
        <v>6904</v>
      </c>
      <c r="E117" s="107">
        <v>21613</v>
      </c>
      <c r="F117" s="83">
        <f t="shared" si="1"/>
        <v>0.6805626243464582</v>
      </c>
      <c r="G117" s="99"/>
      <c r="I117" s="99"/>
      <c r="O117" s="178"/>
    </row>
    <row r="118" spans="1:15" x14ac:dyDescent="0.3">
      <c r="A118" s="106">
        <v>7102</v>
      </c>
      <c r="B118" s="106" t="s">
        <v>130</v>
      </c>
      <c r="C118" s="106">
        <v>1053</v>
      </c>
      <c r="D118" s="106">
        <v>296</v>
      </c>
      <c r="E118" s="107">
        <v>1349</v>
      </c>
      <c r="F118" s="83">
        <f t="shared" si="1"/>
        <v>0.78057820607857675</v>
      </c>
      <c r="G118" s="99"/>
      <c r="I118" s="99"/>
      <c r="O118" s="178"/>
    </row>
    <row r="119" spans="1:15" x14ac:dyDescent="0.3">
      <c r="A119" s="106">
        <v>7103</v>
      </c>
      <c r="B119" s="106" t="s">
        <v>340</v>
      </c>
      <c r="C119" s="106">
        <v>273</v>
      </c>
      <c r="D119" s="106">
        <v>8</v>
      </c>
      <c r="E119" s="107">
        <v>281</v>
      </c>
      <c r="F119" s="83">
        <f t="shared" si="1"/>
        <v>0.97153024911032027</v>
      </c>
      <c r="G119" s="99"/>
      <c r="I119" s="99"/>
      <c r="O119" s="178"/>
    </row>
    <row r="120" spans="1:15" x14ac:dyDescent="0.3">
      <c r="A120" s="106">
        <v>7104</v>
      </c>
      <c r="B120" s="106" t="s">
        <v>257</v>
      </c>
      <c r="C120" s="106">
        <v>77</v>
      </c>
      <c r="D120" s="106">
        <v>18</v>
      </c>
      <c r="E120" s="107">
        <v>95</v>
      </c>
      <c r="F120" s="83">
        <f t="shared" si="1"/>
        <v>0.81052631578947365</v>
      </c>
      <c r="G120" s="99"/>
      <c r="I120" s="99"/>
      <c r="O120" s="178"/>
    </row>
    <row r="121" spans="1:15" x14ac:dyDescent="0.3">
      <c r="A121" s="106">
        <v>7105</v>
      </c>
      <c r="B121" s="106" t="s">
        <v>266</v>
      </c>
      <c r="C121" s="106">
        <v>1504</v>
      </c>
      <c r="D121" s="106">
        <v>240</v>
      </c>
      <c r="E121" s="107">
        <v>1744</v>
      </c>
      <c r="F121" s="83">
        <f t="shared" si="1"/>
        <v>0.86238532110091748</v>
      </c>
      <c r="G121" s="99"/>
      <c r="I121" s="99"/>
      <c r="O121" s="178"/>
    </row>
    <row r="122" spans="1:15" x14ac:dyDescent="0.3">
      <c r="A122" s="106">
        <v>7106</v>
      </c>
      <c r="B122" s="106" t="s">
        <v>237</v>
      </c>
      <c r="C122" s="106">
        <v>393</v>
      </c>
      <c r="D122" s="106">
        <v>82</v>
      </c>
      <c r="E122" s="107">
        <v>475</v>
      </c>
      <c r="F122" s="83">
        <f t="shared" si="1"/>
        <v>0.82736842105263153</v>
      </c>
      <c r="G122" s="99"/>
      <c r="I122" s="99"/>
      <c r="O122" s="178"/>
    </row>
    <row r="123" spans="1:15" x14ac:dyDescent="0.3">
      <c r="A123" s="106">
        <v>7107</v>
      </c>
      <c r="B123" s="106" t="s">
        <v>320</v>
      </c>
      <c r="C123" s="106">
        <v>503</v>
      </c>
      <c r="D123" s="106">
        <v>67</v>
      </c>
      <c r="E123" s="107">
        <v>570</v>
      </c>
      <c r="F123" s="83">
        <f t="shared" si="1"/>
        <v>0.88245614035087716</v>
      </c>
      <c r="G123" s="99"/>
      <c r="I123" s="99"/>
      <c r="O123" s="178"/>
    </row>
    <row r="124" spans="1:15" x14ac:dyDescent="0.3">
      <c r="A124" s="106">
        <v>7108</v>
      </c>
      <c r="B124" s="106" t="s">
        <v>238</v>
      </c>
      <c r="C124" s="106">
        <v>959</v>
      </c>
      <c r="D124" s="106">
        <v>182</v>
      </c>
      <c r="E124" s="107">
        <v>1141</v>
      </c>
      <c r="F124" s="83">
        <f t="shared" si="1"/>
        <v>0.8404907975460123</v>
      </c>
      <c r="G124" s="99"/>
      <c r="I124" s="99"/>
      <c r="O124" s="178"/>
    </row>
    <row r="125" spans="1:15" x14ac:dyDescent="0.3">
      <c r="A125" s="106">
        <v>7109</v>
      </c>
      <c r="B125" s="106" t="s">
        <v>242</v>
      </c>
      <c r="C125" s="106">
        <v>3471</v>
      </c>
      <c r="D125" s="106">
        <v>451</v>
      </c>
      <c r="E125" s="107">
        <v>3922</v>
      </c>
      <c r="F125" s="83">
        <f t="shared" si="1"/>
        <v>0.88500764915859254</v>
      </c>
      <c r="G125" s="99"/>
      <c r="I125" s="99"/>
      <c r="O125" s="178"/>
    </row>
    <row r="126" spans="1:15" x14ac:dyDescent="0.3">
      <c r="A126" s="106">
        <v>7110</v>
      </c>
      <c r="B126" s="106" t="s">
        <v>261</v>
      </c>
      <c r="C126" s="106">
        <v>290</v>
      </c>
      <c r="D126" s="106">
        <v>65</v>
      </c>
      <c r="E126" s="107">
        <v>355</v>
      </c>
      <c r="F126" s="83">
        <f t="shared" si="1"/>
        <v>0.81690140845070425</v>
      </c>
      <c r="G126" s="99"/>
      <c r="I126" s="99"/>
      <c r="O126" s="178"/>
    </row>
    <row r="127" spans="1:15" x14ac:dyDescent="0.3">
      <c r="A127" s="106">
        <v>7201</v>
      </c>
      <c r="B127" s="106" t="s">
        <v>100</v>
      </c>
      <c r="C127" s="106">
        <v>1165</v>
      </c>
      <c r="D127" s="106">
        <v>268</v>
      </c>
      <c r="E127" s="107">
        <v>1433</v>
      </c>
      <c r="F127" s="83">
        <f t="shared" si="1"/>
        <v>0.81297976273551986</v>
      </c>
      <c r="G127" s="99"/>
      <c r="I127" s="99"/>
      <c r="O127" s="178"/>
    </row>
    <row r="128" spans="1:15" x14ac:dyDescent="0.3">
      <c r="A128" s="106">
        <v>7202</v>
      </c>
      <c r="B128" s="106" t="s">
        <v>256</v>
      </c>
      <c r="C128" s="106">
        <v>270</v>
      </c>
      <c r="D128" s="106">
        <v>33</v>
      </c>
      <c r="E128" s="107">
        <v>303</v>
      </c>
      <c r="F128" s="83">
        <f t="shared" si="1"/>
        <v>0.8910891089108911</v>
      </c>
      <c r="G128" s="99"/>
      <c r="I128" s="99"/>
      <c r="O128" s="178"/>
    </row>
    <row r="129" spans="1:15" x14ac:dyDescent="0.3">
      <c r="A129" s="106">
        <v>7203</v>
      </c>
      <c r="B129" s="106" t="s">
        <v>244</v>
      </c>
      <c r="C129" s="106">
        <v>691</v>
      </c>
      <c r="D129" s="106">
        <v>55</v>
      </c>
      <c r="E129" s="107">
        <v>746</v>
      </c>
      <c r="F129" s="83">
        <f t="shared" si="1"/>
        <v>0.92627345844504017</v>
      </c>
      <c r="G129" s="99"/>
      <c r="I129" s="99"/>
      <c r="O129" s="178"/>
    </row>
    <row r="130" spans="1:15" x14ac:dyDescent="0.3">
      <c r="A130" s="106">
        <v>7301</v>
      </c>
      <c r="B130" s="106" t="s">
        <v>61</v>
      </c>
      <c r="C130" s="106">
        <v>5918</v>
      </c>
      <c r="D130" s="106">
        <v>2341</v>
      </c>
      <c r="E130" s="107">
        <v>8259</v>
      </c>
      <c r="F130" s="83">
        <f t="shared" si="1"/>
        <v>0.71655164063445942</v>
      </c>
      <c r="G130" s="99"/>
      <c r="I130" s="99"/>
      <c r="O130" s="178"/>
    </row>
    <row r="131" spans="1:15" x14ac:dyDescent="0.3">
      <c r="A131" s="106">
        <v>7302</v>
      </c>
      <c r="B131" s="106" t="s">
        <v>285</v>
      </c>
      <c r="C131" s="106">
        <v>516</v>
      </c>
      <c r="D131" s="106">
        <v>241</v>
      </c>
      <c r="E131" s="107">
        <v>757</v>
      </c>
      <c r="F131" s="83">
        <f t="shared" si="1"/>
        <v>0.68163804491413471</v>
      </c>
      <c r="G131" s="99"/>
      <c r="I131" s="99"/>
      <c r="O131" s="178"/>
    </row>
    <row r="132" spans="1:15" x14ac:dyDescent="0.3">
      <c r="A132" s="106">
        <v>7303</v>
      </c>
      <c r="B132" s="106" t="s">
        <v>241</v>
      </c>
      <c r="C132" s="106">
        <v>871</v>
      </c>
      <c r="D132" s="106">
        <v>74</v>
      </c>
      <c r="E132" s="107">
        <v>945</v>
      </c>
      <c r="F132" s="83">
        <f t="shared" si="1"/>
        <v>0.92169312169312168</v>
      </c>
      <c r="G132" s="99"/>
      <c r="I132" s="99"/>
      <c r="O132" s="178"/>
    </row>
    <row r="133" spans="1:15" x14ac:dyDescent="0.3">
      <c r="A133" s="106">
        <v>7304</v>
      </c>
      <c r="B133" s="106" t="s">
        <v>95</v>
      </c>
      <c r="C133" s="106">
        <v>1975</v>
      </c>
      <c r="D133" s="106">
        <v>97</v>
      </c>
      <c r="E133" s="107">
        <v>2072</v>
      </c>
      <c r="F133" s="83">
        <f t="shared" si="1"/>
        <v>0.9531853281853282</v>
      </c>
      <c r="G133" s="99"/>
      <c r="I133" s="99"/>
      <c r="O133" s="178"/>
    </row>
    <row r="134" spans="1:15" x14ac:dyDescent="0.3">
      <c r="A134" s="106">
        <v>7305</v>
      </c>
      <c r="B134" s="106" t="s">
        <v>252</v>
      </c>
      <c r="C134" s="106">
        <v>161</v>
      </c>
      <c r="D134" s="106">
        <v>77</v>
      </c>
      <c r="E134" s="107">
        <v>238</v>
      </c>
      <c r="F134" s="83">
        <f t="shared" ref="F134:F197" si="2">IFERROR(C134/E134,0)</f>
        <v>0.67647058823529416</v>
      </c>
      <c r="G134" s="99"/>
      <c r="I134" s="99"/>
      <c r="O134" s="178"/>
    </row>
    <row r="135" spans="1:15" x14ac:dyDescent="0.3">
      <c r="A135" s="106">
        <v>7306</v>
      </c>
      <c r="B135" s="106" t="s">
        <v>151</v>
      </c>
      <c r="C135" s="106">
        <v>530</v>
      </c>
      <c r="D135" s="106">
        <v>37</v>
      </c>
      <c r="E135" s="107">
        <v>567</v>
      </c>
      <c r="F135" s="83">
        <f t="shared" si="2"/>
        <v>0.93474426807760136</v>
      </c>
      <c r="G135" s="99"/>
      <c r="I135" s="99"/>
      <c r="O135" s="178"/>
    </row>
    <row r="136" spans="1:15" x14ac:dyDescent="0.3">
      <c r="A136" s="106">
        <v>7307</v>
      </c>
      <c r="B136" s="106" t="s">
        <v>330</v>
      </c>
      <c r="C136" s="106">
        <v>908</v>
      </c>
      <c r="D136" s="106">
        <v>106</v>
      </c>
      <c r="E136" s="107">
        <v>1014</v>
      </c>
      <c r="F136" s="83">
        <f t="shared" si="2"/>
        <v>0.89546351084812625</v>
      </c>
      <c r="G136" s="99"/>
      <c r="I136" s="99"/>
      <c r="O136" s="178"/>
    </row>
    <row r="137" spans="1:15" x14ac:dyDescent="0.3">
      <c r="A137" s="106">
        <v>7308</v>
      </c>
      <c r="B137" s="106" t="s">
        <v>142</v>
      </c>
      <c r="C137" s="106">
        <v>1415</v>
      </c>
      <c r="D137" s="106">
        <v>169</v>
      </c>
      <c r="E137" s="107">
        <v>1584</v>
      </c>
      <c r="F137" s="83">
        <f t="shared" si="2"/>
        <v>0.89330808080808077</v>
      </c>
      <c r="G137" s="99"/>
      <c r="I137" s="99"/>
      <c r="O137" s="178"/>
    </row>
    <row r="138" spans="1:15" x14ac:dyDescent="0.3">
      <c r="A138" s="106">
        <v>7309</v>
      </c>
      <c r="B138" s="106" t="s">
        <v>154</v>
      </c>
      <c r="C138" s="106">
        <v>457</v>
      </c>
      <c r="D138" s="106">
        <v>94</v>
      </c>
      <c r="E138" s="107">
        <v>551</v>
      </c>
      <c r="F138" s="83">
        <f t="shared" si="2"/>
        <v>0.8294010889292196</v>
      </c>
      <c r="G138" s="99"/>
      <c r="I138" s="99"/>
      <c r="O138" s="178"/>
    </row>
    <row r="139" spans="1:15" x14ac:dyDescent="0.3">
      <c r="A139" s="106">
        <v>7401</v>
      </c>
      <c r="B139" s="106" t="s">
        <v>94</v>
      </c>
      <c r="C139" s="106">
        <v>7539</v>
      </c>
      <c r="D139" s="106">
        <v>1807</v>
      </c>
      <c r="E139" s="107">
        <v>9346</v>
      </c>
      <c r="F139" s="83">
        <f t="shared" si="2"/>
        <v>0.80665525358442114</v>
      </c>
      <c r="G139" s="99"/>
      <c r="I139" s="99"/>
      <c r="O139" s="178"/>
    </row>
    <row r="140" spans="1:15" x14ac:dyDescent="0.3">
      <c r="A140" s="106">
        <v>7402</v>
      </c>
      <c r="B140" s="106" t="s">
        <v>337</v>
      </c>
      <c r="C140" s="106">
        <v>946</v>
      </c>
      <c r="D140" s="106">
        <v>285</v>
      </c>
      <c r="E140" s="107">
        <v>1231</v>
      </c>
      <c r="F140" s="83">
        <f t="shared" si="2"/>
        <v>0.76848090982940698</v>
      </c>
      <c r="G140" s="99"/>
      <c r="I140" s="99"/>
      <c r="O140" s="178"/>
    </row>
    <row r="141" spans="1:15" x14ac:dyDescent="0.3">
      <c r="A141" s="106">
        <v>7403</v>
      </c>
      <c r="B141" s="106" t="s">
        <v>293</v>
      </c>
      <c r="C141" s="106">
        <v>687</v>
      </c>
      <c r="D141" s="106">
        <v>1</v>
      </c>
      <c r="E141" s="107">
        <v>688</v>
      </c>
      <c r="F141" s="83">
        <f t="shared" si="2"/>
        <v>0.99854651162790697</v>
      </c>
      <c r="G141" s="99"/>
      <c r="I141" s="99"/>
      <c r="O141" s="178"/>
    </row>
    <row r="142" spans="1:15" x14ac:dyDescent="0.3">
      <c r="A142" s="106">
        <v>7404</v>
      </c>
      <c r="B142" s="106" t="s">
        <v>133</v>
      </c>
      <c r="C142" s="106">
        <v>1532</v>
      </c>
      <c r="D142" s="106">
        <v>103</v>
      </c>
      <c r="E142" s="107">
        <v>1635</v>
      </c>
      <c r="F142" s="83">
        <f t="shared" si="2"/>
        <v>0.93700305810397555</v>
      </c>
      <c r="G142" s="99"/>
      <c r="I142" s="99"/>
      <c r="O142" s="178"/>
    </row>
    <row r="143" spans="1:15" x14ac:dyDescent="0.3">
      <c r="A143" s="106">
        <v>7405</v>
      </c>
      <c r="B143" s="106" t="s">
        <v>260</v>
      </c>
      <c r="C143" s="106">
        <v>340</v>
      </c>
      <c r="D143" s="106">
        <v>98</v>
      </c>
      <c r="E143" s="107">
        <v>438</v>
      </c>
      <c r="F143" s="83">
        <f t="shared" si="2"/>
        <v>0.77625570776255703</v>
      </c>
      <c r="G143" s="99"/>
      <c r="I143" s="99"/>
      <c r="O143" s="178"/>
    </row>
    <row r="144" spans="1:15" x14ac:dyDescent="0.3">
      <c r="A144" s="106">
        <v>7406</v>
      </c>
      <c r="B144" s="106" t="s">
        <v>90</v>
      </c>
      <c r="C144" s="106">
        <v>1344</v>
      </c>
      <c r="D144" s="106">
        <v>52</v>
      </c>
      <c r="E144" s="107">
        <v>1396</v>
      </c>
      <c r="F144" s="83">
        <f t="shared" si="2"/>
        <v>0.96275071633237819</v>
      </c>
      <c r="G144" s="99"/>
      <c r="I144" s="99"/>
      <c r="O144" s="178"/>
    </row>
    <row r="145" spans="1:15" x14ac:dyDescent="0.3">
      <c r="A145" s="106">
        <v>7407</v>
      </c>
      <c r="B145" s="106" t="s">
        <v>336</v>
      </c>
      <c r="C145" s="106">
        <v>234</v>
      </c>
      <c r="D145" s="106">
        <v>138</v>
      </c>
      <c r="E145" s="107">
        <v>372</v>
      </c>
      <c r="F145" s="83">
        <f t="shared" si="2"/>
        <v>0.62903225806451613</v>
      </c>
      <c r="G145" s="99"/>
      <c r="I145" s="99"/>
      <c r="O145" s="178"/>
    </row>
    <row r="146" spans="1:15" x14ac:dyDescent="0.3">
      <c r="A146" s="106">
        <v>7408</v>
      </c>
      <c r="B146" s="106" t="s">
        <v>325</v>
      </c>
      <c r="C146" s="106">
        <v>572</v>
      </c>
      <c r="D146" s="106">
        <v>202</v>
      </c>
      <c r="E146" s="107">
        <v>774</v>
      </c>
      <c r="F146" s="83">
        <f t="shared" si="2"/>
        <v>0.73901808785529721</v>
      </c>
      <c r="G146" s="99"/>
      <c r="I146" s="99"/>
      <c r="O146" s="178"/>
    </row>
    <row r="147" spans="1:15" x14ac:dyDescent="0.3">
      <c r="A147" s="106">
        <v>8101</v>
      </c>
      <c r="B147" s="106" t="s">
        <v>32</v>
      </c>
      <c r="C147" s="106">
        <v>10895</v>
      </c>
      <c r="D147" s="106">
        <v>3043</v>
      </c>
      <c r="E147" s="107">
        <v>13938</v>
      </c>
      <c r="F147" s="83">
        <f t="shared" si="2"/>
        <v>0.78167599368632512</v>
      </c>
      <c r="G147" s="99"/>
      <c r="I147" s="99"/>
      <c r="O147" s="178"/>
    </row>
    <row r="148" spans="1:15" x14ac:dyDescent="0.3">
      <c r="A148" s="106">
        <v>8102</v>
      </c>
      <c r="B148" s="106" t="s">
        <v>73</v>
      </c>
      <c r="C148" s="106">
        <v>4917</v>
      </c>
      <c r="D148" s="106">
        <v>1389</v>
      </c>
      <c r="E148" s="107">
        <v>6306</v>
      </c>
      <c r="F148" s="83">
        <f t="shared" si="2"/>
        <v>0.77973358705994289</v>
      </c>
      <c r="G148" s="99"/>
      <c r="I148" s="99"/>
      <c r="O148" s="178"/>
    </row>
    <row r="149" spans="1:15" x14ac:dyDescent="0.3">
      <c r="A149" s="106">
        <v>8103</v>
      </c>
      <c r="B149" s="106" t="s">
        <v>39</v>
      </c>
      <c r="C149" s="106">
        <v>1385</v>
      </c>
      <c r="D149" s="106">
        <v>580</v>
      </c>
      <c r="E149" s="107">
        <v>1965</v>
      </c>
      <c r="F149" s="83">
        <f t="shared" si="2"/>
        <v>0.7048346055979644</v>
      </c>
      <c r="G149" s="99"/>
      <c r="I149" s="99"/>
      <c r="O149" s="178"/>
    </row>
    <row r="150" spans="1:15" x14ac:dyDescent="0.3">
      <c r="A150" s="106">
        <v>8104</v>
      </c>
      <c r="B150" s="106" t="s">
        <v>303</v>
      </c>
      <c r="C150" s="106">
        <v>239</v>
      </c>
      <c r="D150" s="106">
        <v>0</v>
      </c>
      <c r="E150" s="107">
        <v>239</v>
      </c>
      <c r="F150" s="83">
        <f t="shared" si="2"/>
        <v>1</v>
      </c>
      <c r="G150" s="99"/>
      <c r="I150" s="99"/>
      <c r="O150" s="178"/>
    </row>
    <row r="151" spans="1:15" x14ac:dyDescent="0.3">
      <c r="A151" s="106">
        <v>8105</v>
      </c>
      <c r="B151" s="106" t="s">
        <v>310</v>
      </c>
      <c r="C151" s="106">
        <v>1400</v>
      </c>
      <c r="D151" s="106">
        <v>602</v>
      </c>
      <c r="E151" s="107">
        <v>2002</v>
      </c>
      <c r="F151" s="83">
        <f t="shared" si="2"/>
        <v>0.69930069930069927</v>
      </c>
      <c r="G151" s="99"/>
      <c r="I151" s="99"/>
      <c r="O151" s="178"/>
    </row>
    <row r="152" spans="1:15" x14ac:dyDescent="0.3">
      <c r="A152" s="106">
        <v>8106</v>
      </c>
      <c r="B152" s="106" t="s">
        <v>83</v>
      </c>
      <c r="C152" s="106">
        <v>975</v>
      </c>
      <c r="D152" s="106">
        <v>390</v>
      </c>
      <c r="E152" s="107">
        <v>1365</v>
      </c>
      <c r="F152" s="83">
        <f t="shared" si="2"/>
        <v>0.7142857142857143</v>
      </c>
      <c r="G152" s="99"/>
      <c r="I152" s="99"/>
      <c r="O152" s="178"/>
    </row>
    <row r="153" spans="1:15" x14ac:dyDescent="0.3">
      <c r="A153" s="106">
        <v>8107</v>
      </c>
      <c r="B153" s="106" t="s">
        <v>70</v>
      </c>
      <c r="C153" s="106">
        <v>641</v>
      </c>
      <c r="D153" s="106">
        <v>136</v>
      </c>
      <c r="E153" s="107">
        <v>777</v>
      </c>
      <c r="F153" s="83">
        <f t="shared" si="2"/>
        <v>0.82496782496782495</v>
      </c>
      <c r="G153" s="99"/>
      <c r="I153" s="99"/>
      <c r="O153" s="178"/>
    </row>
    <row r="154" spans="1:15" x14ac:dyDescent="0.3">
      <c r="A154" s="106">
        <v>8108</v>
      </c>
      <c r="B154" s="106" t="s">
        <v>37</v>
      </c>
      <c r="C154" s="106">
        <v>2341</v>
      </c>
      <c r="D154" s="106">
        <v>756</v>
      </c>
      <c r="E154" s="107">
        <v>3097</v>
      </c>
      <c r="F154" s="83">
        <f t="shared" si="2"/>
        <v>0.75589279948337096</v>
      </c>
      <c r="G154" s="99"/>
      <c r="I154" s="99"/>
      <c r="O154" s="178"/>
    </row>
    <row r="155" spans="1:15" x14ac:dyDescent="0.3">
      <c r="A155" s="106">
        <v>8109</v>
      </c>
      <c r="B155" s="106" t="s">
        <v>308</v>
      </c>
      <c r="C155" s="106">
        <v>318</v>
      </c>
      <c r="D155" s="106">
        <v>126</v>
      </c>
      <c r="E155" s="107">
        <v>444</v>
      </c>
      <c r="F155" s="83">
        <f t="shared" si="2"/>
        <v>0.71621621621621623</v>
      </c>
      <c r="G155" s="99"/>
      <c r="I155" s="99"/>
      <c r="O155" s="178"/>
    </row>
    <row r="156" spans="1:15" x14ac:dyDescent="0.3">
      <c r="A156" s="106">
        <v>8110</v>
      </c>
      <c r="B156" s="106" t="s">
        <v>19</v>
      </c>
      <c r="C156" s="106">
        <v>3614</v>
      </c>
      <c r="D156" s="106">
        <v>343</v>
      </c>
      <c r="E156" s="107">
        <v>3957</v>
      </c>
      <c r="F156" s="83">
        <f t="shared" si="2"/>
        <v>0.91331817033105889</v>
      </c>
      <c r="G156" s="99"/>
      <c r="I156" s="99"/>
      <c r="O156" s="178"/>
    </row>
    <row r="157" spans="1:15" x14ac:dyDescent="0.3">
      <c r="A157" s="106">
        <v>8111</v>
      </c>
      <c r="B157" s="106" t="s">
        <v>84</v>
      </c>
      <c r="C157" s="106">
        <v>1473</v>
      </c>
      <c r="D157" s="106">
        <v>470</v>
      </c>
      <c r="E157" s="107">
        <v>1943</v>
      </c>
      <c r="F157" s="83">
        <f t="shared" si="2"/>
        <v>0.75810602161605767</v>
      </c>
      <c r="G157" s="99"/>
      <c r="I157" s="99"/>
      <c r="O157" s="178"/>
    </row>
    <row r="158" spans="1:15" x14ac:dyDescent="0.3">
      <c r="A158" s="106">
        <v>8112</v>
      </c>
      <c r="B158" s="106" t="s">
        <v>24</v>
      </c>
      <c r="C158" s="106">
        <v>998</v>
      </c>
      <c r="D158" s="106">
        <v>621</v>
      </c>
      <c r="E158" s="107">
        <v>1619</v>
      </c>
      <c r="F158" s="83">
        <f t="shared" si="2"/>
        <v>0.6164298949969117</v>
      </c>
      <c r="G158" s="99"/>
      <c r="I158" s="99"/>
      <c r="O158" s="178"/>
    </row>
    <row r="159" spans="1:15" x14ac:dyDescent="0.3">
      <c r="A159" s="106">
        <v>8201</v>
      </c>
      <c r="B159" s="106" t="s">
        <v>125</v>
      </c>
      <c r="C159" s="106">
        <v>664</v>
      </c>
      <c r="D159" s="106">
        <v>103</v>
      </c>
      <c r="E159" s="107">
        <v>767</v>
      </c>
      <c r="F159" s="83">
        <f t="shared" si="2"/>
        <v>0.86571056062581486</v>
      </c>
      <c r="G159" s="99"/>
      <c r="I159" s="99"/>
      <c r="O159" s="178"/>
    </row>
    <row r="160" spans="1:15" x14ac:dyDescent="0.3">
      <c r="A160" s="106">
        <v>8202</v>
      </c>
      <c r="B160" s="106" t="s">
        <v>194</v>
      </c>
      <c r="C160" s="106">
        <v>2019</v>
      </c>
      <c r="D160" s="106">
        <v>605</v>
      </c>
      <c r="E160" s="107">
        <v>2624</v>
      </c>
      <c r="F160" s="83">
        <f t="shared" si="2"/>
        <v>0.76943597560975607</v>
      </c>
      <c r="G160" s="99"/>
      <c r="I160" s="99"/>
      <c r="O160" s="178"/>
    </row>
    <row r="161" spans="1:15" x14ac:dyDescent="0.3">
      <c r="A161" s="106">
        <v>8203</v>
      </c>
      <c r="B161" s="106" t="s">
        <v>113</v>
      </c>
      <c r="C161" s="106">
        <v>1963</v>
      </c>
      <c r="D161" s="106">
        <v>726</v>
      </c>
      <c r="E161" s="107">
        <v>2689</v>
      </c>
      <c r="F161" s="83">
        <f t="shared" si="2"/>
        <v>0.73001115656377835</v>
      </c>
      <c r="G161" s="99"/>
      <c r="I161" s="99"/>
      <c r="O161" s="178"/>
    </row>
    <row r="162" spans="1:15" x14ac:dyDescent="0.3">
      <c r="A162" s="106">
        <v>8204</v>
      </c>
      <c r="B162" s="106" t="s">
        <v>288</v>
      </c>
      <c r="C162" s="106">
        <v>176</v>
      </c>
      <c r="D162" s="106">
        <v>0</v>
      </c>
      <c r="E162" s="107">
        <v>176</v>
      </c>
      <c r="F162" s="83">
        <f t="shared" si="2"/>
        <v>1</v>
      </c>
      <c r="G162" s="99"/>
      <c r="I162" s="99"/>
      <c r="O162" s="178"/>
    </row>
    <row r="163" spans="1:15" x14ac:dyDescent="0.3">
      <c r="A163" s="106">
        <v>8205</v>
      </c>
      <c r="B163" s="106" t="s">
        <v>128</v>
      </c>
      <c r="C163" s="106">
        <v>638</v>
      </c>
      <c r="D163" s="106">
        <v>293</v>
      </c>
      <c r="E163" s="107">
        <v>931</v>
      </c>
      <c r="F163" s="83">
        <f t="shared" si="2"/>
        <v>0.68528464017185819</v>
      </c>
      <c r="G163" s="99"/>
      <c r="I163" s="99"/>
      <c r="O163" s="178"/>
    </row>
    <row r="164" spans="1:15" x14ac:dyDescent="0.3">
      <c r="A164" s="106">
        <v>8206</v>
      </c>
      <c r="B164" s="106" t="s">
        <v>129</v>
      </c>
      <c r="C164" s="106">
        <v>501</v>
      </c>
      <c r="D164" s="106">
        <v>74</v>
      </c>
      <c r="E164" s="107">
        <v>575</v>
      </c>
      <c r="F164" s="83">
        <f t="shared" si="2"/>
        <v>0.87130434782608701</v>
      </c>
      <c r="G164" s="99"/>
      <c r="I164" s="99"/>
      <c r="O164" s="178"/>
    </row>
    <row r="165" spans="1:15" x14ac:dyDescent="0.3">
      <c r="A165" s="106">
        <v>8207</v>
      </c>
      <c r="B165" s="106" t="s">
        <v>335</v>
      </c>
      <c r="C165" s="106">
        <v>212</v>
      </c>
      <c r="D165" s="106">
        <v>68</v>
      </c>
      <c r="E165" s="107">
        <v>280</v>
      </c>
      <c r="F165" s="83">
        <f t="shared" si="2"/>
        <v>0.75714285714285712</v>
      </c>
      <c r="G165" s="99"/>
      <c r="I165" s="99"/>
      <c r="O165" s="178"/>
    </row>
    <row r="166" spans="1:15" x14ac:dyDescent="0.3">
      <c r="A166" s="106">
        <v>8301</v>
      </c>
      <c r="B166" s="106" t="s">
        <v>64</v>
      </c>
      <c r="C166" s="106">
        <v>6118</v>
      </c>
      <c r="D166" s="106">
        <v>2464</v>
      </c>
      <c r="E166" s="107">
        <v>8582</v>
      </c>
      <c r="F166" s="83">
        <f t="shared" si="2"/>
        <v>0.71288743882544858</v>
      </c>
      <c r="G166" s="99"/>
      <c r="I166" s="99"/>
      <c r="O166" s="178"/>
    </row>
    <row r="167" spans="1:15" x14ac:dyDescent="0.3">
      <c r="A167" s="106">
        <v>8302</v>
      </c>
      <c r="B167" s="106" t="s">
        <v>301</v>
      </c>
      <c r="C167" s="106">
        <v>148</v>
      </c>
      <c r="D167" s="106">
        <v>28</v>
      </c>
      <c r="E167" s="107">
        <v>176</v>
      </c>
      <c r="F167" s="83">
        <f t="shared" si="2"/>
        <v>0.84090909090909094</v>
      </c>
      <c r="G167" s="99"/>
      <c r="I167" s="99"/>
      <c r="O167" s="178"/>
    </row>
    <row r="168" spans="1:15" x14ac:dyDescent="0.3">
      <c r="A168" s="106">
        <v>8303</v>
      </c>
      <c r="B168" s="106" t="s">
        <v>109</v>
      </c>
      <c r="C168" s="106">
        <v>1785</v>
      </c>
      <c r="D168" s="106">
        <v>419</v>
      </c>
      <c r="E168" s="107">
        <v>2204</v>
      </c>
      <c r="F168" s="83">
        <f t="shared" si="2"/>
        <v>0.80989110707803991</v>
      </c>
      <c r="G168" s="99"/>
      <c r="I168" s="99"/>
      <c r="O168" s="178"/>
    </row>
    <row r="169" spans="1:15" x14ac:dyDescent="0.3">
      <c r="A169" s="106">
        <v>8304</v>
      </c>
      <c r="B169" s="106" t="s">
        <v>173</v>
      </c>
      <c r="C169" s="106">
        <v>723</v>
      </c>
      <c r="D169" s="106">
        <v>19</v>
      </c>
      <c r="E169" s="107">
        <v>742</v>
      </c>
      <c r="F169" s="83">
        <f t="shared" si="2"/>
        <v>0.97439353099730464</v>
      </c>
      <c r="G169" s="99"/>
      <c r="I169" s="99"/>
      <c r="O169" s="178"/>
    </row>
    <row r="170" spans="1:15" x14ac:dyDescent="0.3">
      <c r="A170" s="106">
        <v>8305</v>
      </c>
      <c r="B170" s="106" t="s">
        <v>126</v>
      </c>
      <c r="C170" s="106">
        <v>768</v>
      </c>
      <c r="D170" s="106">
        <v>108</v>
      </c>
      <c r="E170" s="107">
        <v>876</v>
      </c>
      <c r="F170" s="83">
        <f t="shared" si="2"/>
        <v>0.87671232876712324</v>
      </c>
      <c r="G170" s="99"/>
      <c r="I170" s="99"/>
      <c r="O170" s="178"/>
    </row>
    <row r="171" spans="1:15" x14ac:dyDescent="0.3">
      <c r="A171" s="106">
        <v>8306</v>
      </c>
      <c r="B171" s="106" t="s">
        <v>114</v>
      </c>
      <c r="C171" s="106">
        <v>669</v>
      </c>
      <c r="D171" s="106">
        <v>70</v>
      </c>
      <c r="E171" s="107">
        <v>739</v>
      </c>
      <c r="F171" s="83">
        <f t="shared" si="2"/>
        <v>0.90527740189445194</v>
      </c>
      <c r="G171" s="99"/>
      <c r="I171" s="99"/>
      <c r="O171" s="178"/>
    </row>
    <row r="172" spans="1:15" x14ac:dyDescent="0.3">
      <c r="A172" s="106">
        <v>8307</v>
      </c>
      <c r="B172" s="106" t="s">
        <v>289</v>
      </c>
      <c r="C172" s="106">
        <v>228</v>
      </c>
      <c r="D172" s="106">
        <v>74</v>
      </c>
      <c r="E172" s="107">
        <v>302</v>
      </c>
      <c r="F172" s="83">
        <f t="shared" si="2"/>
        <v>0.75496688741721851</v>
      </c>
      <c r="G172" s="99"/>
      <c r="I172" s="99"/>
      <c r="O172" s="178"/>
    </row>
    <row r="173" spans="1:15" x14ac:dyDescent="0.3">
      <c r="A173" s="106">
        <v>8308</v>
      </c>
      <c r="B173" s="106" t="s">
        <v>314</v>
      </c>
      <c r="C173" s="106">
        <v>88</v>
      </c>
      <c r="D173" s="106">
        <v>30</v>
      </c>
      <c r="E173" s="107">
        <v>118</v>
      </c>
      <c r="F173" s="83">
        <f t="shared" si="2"/>
        <v>0.74576271186440679</v>
      </c>
      <c r="G173" s="99"/>
      <c r="I173" s="99"/>
      <c r="O173" s="178"/>
    </row>
    <row r="174" spans="1:15" x14ac:dyDescent="0.3">
      <c r="A174" s="106">
        <v>8309</v>
      </c>
      <c r="B174" s="106" t="s">
        <v>251</v>
      </c>
      <c r="C174" s="106">
        <v>270</v>
      </c>
      <c r="D174" s="106">
        <v>260</v>
      </c>
      <c r="E174" s="107">
        <v>530</v>
      </c>
      <c r="F174" s="83">
        <f t="shared" si="2"/>
        <v>0.50943396226415094</v>
      </c>
      <c r="G174" s="99"/>
      <c r="I174" s="99"/>
      <c r="O174" s="178"/>
    </row>
    <row r="175" spans="1:15" x14ac:dyDescent="0.3">
      <c r="A175" s="106">
        <v>8310</v>
      </c>
      <c r="B175" s="106" t="s">
        <v>112</v>
      </c>
      <c r="C175" s="106">
        <v>81</v>
      </c>
      <c r="D175" s="106">
        <v>10</v>
      </c>
      <c r="E175" s="107">
        <v>91</v>
      </c>
      <c r="F175" s="83">
        <f t="shared" si="2"/>
        <v>0.89010989010989006</v>
      </c>
      <c r="G175" s="99"/>
      <c r="I175" s="99"/>
      <c r="O175" s="178"/>
    </row>
    <row r="176" spans="1:15" x14ac:dyDescent="0.3">
      <c r="A176" s="106">
        <v>8311</v>
      </c>
      <c r="B176" s="106" t="s">
        <v>132</v>
      </c>
      <c r="C176" s="106">
        <v>450</v>
      </c>
      <c r="D176" s="106">
        <v>112</v>
      </c>
      <c r="E176" s="107">
        <v>562</v>
      </c>
      <c r="F176" s="83">
        <f t="shared" si="2"/>
        <v>0.80071174377224197</v>
      </c>
      <c r="G176" s="99"/>
      <c r="I176" s="99"/>
      <c r="O176" s="178"/>
    </row>
    <row r="177" spans="1:15" x14ac:dyDescent="0.3">
      <c r="A177" s="106">
        <v>8312</v>
      </c>
      <c r="B177" s="106" t="s">
        <v>304</v>
      </c>
      <c r="C177" s="106">
        <v>506</v>
      </c>
      <c r="D177" s="106">
        <v>20</v>
      </c>
      <c r="E177" s="107">
        <v>526</v>
      </c>
      <c r="F177" s="83">
        <f t="shared" si="2"/>
        <v>0.96197718631178708</v>
      </c>
      <c r="G177" s="99"/>
      <c r="I177" s="99"/>
      <c r="O177" s="178"/>
    </row>
    <row r="178" spans="1:15" x14ac:dyDescent="0.3">
      <c r="A178" s="106">
        <v>8313</v>
      </c>
      <c r="B178" s="106" t="s">
        <v>274</v>
      </c>
      <c r="C178" s="106">
        <v>440</v>
      </c>
      <c r="D178" s="106">
        <v>283</v>
      </c>
      <c r="E178" s="107">
        <v>723</v>
      </c>
      <c r="F178" s="83">
        <f t="shared" si="2"/>
        <v>0.60857538035961267</v>
      </c>
      <c r="G178" s="99"/>
      <c r="I178" s="99"/>
      <c r="O178" s="178"/>
    </row>
    <row r="179" spans="1:15" x14ac:dyDescent="0.3">
      <c r="A179" s="106">
        <v>8314</v>
      </c>
      <c r="B179" s="106" t="s">
        <v>248</v>
      </c>
      <c r="C179" s="106">
        <v>75</v>
      </c>
      <c r="D179" s="106">
        <v>6</v>
      </c>
      <c r="E179" s="107">
        <v>81</v>
      </c>
      <c r="F179" s="83">
        <f t="shared" si="2"/>
        <v>0.92592592592592593</v>
      </c>
      <c r="G179" s="99"/>
      <c r="I179" s="99"/>
      <c r="O179" s="178"/>
    </row>
    <row r="180" spans="1:15" x14ac:dyDescent="0.3">
      <c r="A180" s="106">
        <v>9101</v>
      </c>
      <c r="B180" s="106" t="s">
        <v>29</v>
      </c>
      <c r="C180" s="106">
        <v>6904</v>
      </c>
      <c r="D180" s="106">
        <v>1697</v>
      </c>
      <c r="E180" s="107">
        <v>8601</v>
      </c>
      <c r="F180" s="83">
        <f t="shared" si="2"/>
        <v>0.80269736077200327</v>
      </c>
      <c r="G180" s="99"/>
      <c r="I180" s="99"/>
      <c r="O180" s="178"/>
    </row>
    <row r="181" spans="1:15" x14ac:dyDescent="0.3">
      <c r="A181" s="106">
        <v>9102</v>
      </c>
      <c r="B181" s="106" t="s">
        <v>328</v>
      </c>
      <c r="C181" s="106">
        <v>521</v>
      </c>
      <c r="D181" s="106">
        <v>192</v>
      </c>
      <c r="E181" s="107">
        <v>713</v>
      </c>
      <c r="F181" s="83">
        <f t="shared" si="2"/>
        <v>0.73071528751753156</v>
      </c>
      <c r="G181" s="99"/>
      <c r="I181" s="99"/>
      <c r="O181" s="178"/>
    </row>
    <row r="182" spans="1:15" x14ac:dyDescent="0.3">
      <c r="A182" s="106">
        <v>9103</v>
      </c>
      <c r="B182" s="106" t="s">
        <v>185</v>
      </c>
      <c r="C182" s="106">
        <v>467</v>
      </c>
      <c r="D182" s="106">
        <v>150</v>
      </c>
      <c r="E182" s="107">
        <v>617</v>
      </c>
      <c r="F182" s="83">
        <f t="shared" si="2"/>
        <v>0.75688816855753649</v>
      </c>
      <c r="G182" s="99"/>
      <c r="I182" s="99"/>
      <c r="O182" s="178"/>
    </row>
    <row r="183" spans="1:15" x14ac:dyDescent="0.3">
      <c r="A183" s="106">
        <v>9104</v>
      </c>
      <c r="B183" s="106" t="s">
        <v>341</v>
      </c>
      <c r="C183" s="106">
        <v>300</v>
      </c>
      <c r="D183" s="106">
        <v>71</v>
      </c>
      <c r="E183" s="107">
        <v>371</v>
      </c>
      <c r="F183" s="83">
        <f t="shared" si="2"/>
        <v>0.80862533692722371</v>
      </c>
      <c r="G183" s="99"/>
      <c r="I183" s="99"/>
      <c r="O183" s="178"/>
    </row>
    <row r="184" spans="1:15" x14ac:dyDescent="0.3">
      <c r="A184" s="106">
        <v>9105</v>
      </c>
      <c r="B184" s="106" t="s">
        <v>297</v>
      </c>
      <c r="C184" s="106">
        <v>359</v>
      </c>
      <c r="D184" s="106">
        <v>190</v>
      </c>
      <c r="E184" s="107">
        <v>549</v>
      </c>
      <c r="F184" s="83">
        <f t="shared" si="2"/>
        <v>0.6539162112932605</v>
      </c>
      <c r="G184" s="99"/>
      <c r="I184" s="99"/>
      <c r="O184" s="178"/>
    </row>
    <row r="185" spans="1:15" x14ac:dyDescent="0.3">
      <c r="A185" s="106">
        <v>9106</v>
      </c>
      <c r="B185" s="106" t="s">
        <v>299</v>
      </c>
      <c r="C185" s="106">
        <v>141</v>
      </c>
      <c r="D185" s="106">
        <v>49</v>
      </c>
      <c r="E185" s="107">
        <v>190</v>
      </c>
      <c r="F185" s="83">
        <f t="shared" si="2"/>
        <v>0.74210526315789471</v>
      </c>
      <c r="G185" s="99"/>
      <c r="I185" s="99"/>
      <c r="O185" s="178"/>
    </row>
    <row r="186" spans="1:15" x14ac:dyDescent="0.3">
      <c r="A186" s="106">
        <v>9107</v>
      </c>
      <c r="B186" s="106" t="s">
        <v>124</v>
      </c>
      <c r="C186" s="106">
        <v>327</v>
      </c>
      <c r="D186" s="106">
        <v>213</v>
      </c>
      <c r="E186" s="107">
        <v>540</v>
      </c>
      <c r="F186" s="83">
        <f t="shared" si="2"/>
        <v>0.60555555555555551</v>
      </c>
      <c r="G186" s="99"/>
      <c r="I186" s="99"/>
      <c r="O186" s="178"/>
    </row>
    <row r="187" spans="1:15" x14ac:dyDescent="0.3">
      <c r="A187" s="106">
        <v>9108</v>
      </c>
      <c r="B187" s="106" t="s">
        <v>107</v>
      </c>
      <c r="C187" s="106">
        <v>857</v>
      </c>
      <c r="D187" s="106">
        <v>642</v>
      </c>
      <c r="E187" s="107">
        <v>1499</v>
      </c>
      <c r="F187" s="83">
        <f t="shared" si="2"/>
        <v>0.57171447631754502</v>
      </c>
      <c r="G187" s="99"/>
      <c r="I187" s="99"/>
      <c r="O187" s="178"/>
    </row>
    <row r="188" spans="1:15" x14ac:dyDescent="0.3">
      <c r="A188" s="106">
        <v>9109</v>
      </c>
      <c r="B188" s="106" t="s">
        <v>101</v>
      </c>
      <c r="C188" s="106">
        <v>1347</v>
      </c>
      <c r="D188" s="106">
        <v>118</v>
      </c>
      <c r="E188" s="107">
        <v>1465</v>
      </c>
      <c r="F188" s="83">
        <f t="shared" si="2"/>
        <v>0.91945392491467581</v>
      </c>
      <c r="G188" s="99"/>
      <c r="I188" s="99"/>
      <c r="O188" s="178"/>
    </row>
    <row r="189" spans="1:15" x14ac:dyDescent="0.3">
      <c r="A189" s="106">
        <v>9110</v>
      </c>
      <c r="B189" s="106" t="s">
        <v>265</v>
      </c>
      <c r="C189" s="106">
        <v>130</v>
      </c>
      <c r="D189" s="106">
        <v>9</v>
      </c>
      <c r="E189" s="107">
        <v>139</v>
      </c>
      <c r="F189" s="83">
        <f t="shared" si="2"/>
        <v>0.93525179856115104</v>
      </c>
      <c r="G189" s="99"/>
      <c r="I189" s="99"/>
      <c r="O189" s="178"/>
    </row>
    <row r="190" spans="1:15" x14ac:dyDescent="0.3">
      <c r="A190" s="106">
        <v>9111</v>
      </c>
      <c r="B190" s="106" t="s">
        <v>306</v>
      </c>
      <c r="C190" s="106">
        <v>813</v>
      </c>
      <c r="D190" s="106">
        <v>22</v>
      </c>
      <c r="E190" s="107">
        <v>835</v>
      </c>
      <c r="F190" s="83">
        <f t="shared" si="2"/>
        <v>0.97365269461077841</v>
      </c>
      <c r="G190" s="99"/>
      <c r="I190" s="99"/>
      <c r="O190" s="178"/>
    </row>
    <row r="191" spans="1:15" x14ac:dyDescent="0.3">
      <c r="A191" s="106">
        <v>9112</v>
      </c>
      <c r="B191" s="106" t="s">
        <v>97</v>
      </c>
      <c r="C191" s="106">
        <v>1114</v>
      </c>
      <c r="D191" s="106">
        <v>20</v>
      </c>
      <c r="E191" s="107">
        <v>1134</v>
      </c>
      <c r="F191" s="83">
        <f t="shared" si="2"/>
        <v>0.98236331569664903</v>
      </c>
      <c r="G191" s="99"/>
      <c r="I191" s="99"/>
      <c r="O191" s="178"/>
    </row>
    <row r="192" spans="1:15" x14ac:dyDescent="0.3">
      <c r="A192" s="106">
        <v>9113</v>
      </c>
      <c r="B192" s="106" t="s">
        <v>286</v>
      </c>
      <c r="C192" s="106">
        <v>118</v>
      </c>
      <c r="D192" s="106">
        <v>0</v>
      </c>
      <c r="E192" s="107">
        <v>118</v>
      </c>
      <c r="F192" s="83">
        <f t="shared" si="2"/>
        <v>1</v>
      </c>
      <c r="G192" s="99"/>
      <c r="I192" s="99"/>
      <c r="O192" s="178"/>
    </row>
    <row r="193" spans="1:15" x14ac:dyDescent="0.3">
      <c r="A193" s="106">
        <v>9114</v>
      </c>
      <c r="B193" s="106" t="s">
        <v>121</v>
      </c>
      <c r="C193" s="106">
        <v>616</v>
      </c>
      <c r="D193" s="106">
        <v>125</v>
      </c>
      <c r="E193" s="107">
        <v>741</v>
      </c>
      <c r="F193" s="83">
        <f t="shared" si="2"/>
        <v>0.83130904183535759</v>
      </c>
      <c r="G193" s="99"/>
      <c r="I193" s="99"/>
      <c r="O193" s="178"/>
    </row>
    <row r="194" spans="1:15" x14ac:dyDescent="0.3">
      <c r="A194" s="106">
        <v>9115</v>
      </c>
      <c r="B194" s="106" t="s">
        <v>166</v>
      </c>
      <c r="C194" s="106">
        <v>3709</v>
      </c>
      <c r="D194" s="106">
        <v>2032</v>
      </c>
      <c r="E194" s="107">
        <v>5741</v>
      </c>
      <c r="F194" s="83">
        <f t="shared" si="2"/>
        <v>0.64605469430412821</v>
      </c>
      <c r="G194" s="99"/>
      <c r="I194" s="99"/>
      <c r="O194" s="178"/>
    </row>
    <row r="195" spans="1:15" x14ac:dyDescent="0.3">
      <c r="A195" s="106">
        <v>9116</v>
      </c>
      <c r="B195" s="106" t="s">
        <v>273</v>
      </c>
      <c r="C195" s="106">
        <v>234</v>
      </c>
      <c r="D195" s="106">
        <v>20</v>
      </c>
      <c r="E195" s="107">
        <v>254</v>
      </c>
      <c r="F195" s="83">
        <f t="shared" si="2"/>
        <v>0.92125984251968507</v>
      </c>
      <c r="G195" s="99"/>
      <c r="I195" s="99"/>
      <c r="O195" s="178"/>
    </row>
    <row r="196" spans="1:15" x14ac:dyDescent="0.3">
      <c r="A196" s="106">
        <v>9117</v>
      </c>
      <c r="B196" s="106" t="s">
        <v>295</v>
      </c>
      <c r="C196" s="106">
        <v>284</v>
      </c>
      <c r="D196" s="106">
        <v>71</v>
      </c>
      <c r="E196" s="107">
        <v>355</v>
      </c>
      <c r="F196" s="83">
        <f t="shared" si="2"/>
        <v>0.8</v>
      </c>
      <c r="G196" s="99"/>
      <c r="I196" s="99"/>
      <c r="O196" s="178"/>
    </row>
    <row r="197" spans="1:15" x14ac:dyDescent="0.3">
      <c r="A197" s="106">
        <v>9118</v>
      </c>
      <c r="B197" s="106" t="s">
        <v>281</v>
      </c>
      <c r="C197" s="106">
        <v>169</v>
      </c>
      <c r="D197" s="106">
        <v>54</v>
      </c>
      <c r="E197" s="107">
        <v>223</v>
      </c>
      <c r="F197" s="83">
        <f t="shared" si="2"/>
        <v>0.75784753363228696</v>
      </c>
      <c r="G197" s="99"/>
      <c r="I197" s="99"/>
      <c r="O197" s="178"/>
    </row>
    <row r="198" spans="1:15" x14ac:dyDescent="0.3">
      <c r="A198" s="106">
        <v>9119</v>
      </c>
      <c r="B198" s="106" t="s">
        <v>201</v>
      </c>
      <c r="C198" s="106">
        <v>464</v>
      </c>
      <c r="D198" s="106">
        <v>423</v>
      </c>
      <c r="E198" s="107">
        <v>887</v>
      </c>
      <c r="F198" s="83">
        <f t="shared" ref="F198:F261" si="3">IFERROR(C198/E198,0)</f>
        <v>0.52311161217587376</v>
      </c>
      <c r="G198" s="99"/>
      <c r="I198" s="99"/>
      <c r="O198" s="178"/>
    </row>
    <row r="199" spans="1:15" x14ac:dyDescent="0.3">
      <c r="A199" s="106">
        <v>9120</v>
      </c>
      <c r="B199" s="106" t="s">
        <v>138</v>
      </c>
      <c r="C199" s="106">
        <v>3975</v>
      </c>
      <c r="D199" s="106">
        <v>2376</v>
      </c>
      <c r="E199" s="107">
        <v>6351</v>
      </c>
      <c r="F199" s="83">
        <f t="shared" si="3"/>
        <v>0.6258856872933396</v>
      </c>
      <c r="G199" s="99"/>
      <c r="I199" s="99"/>
      <c r="O199" s="178"/>
    </row>
    <row r="200" spans="1:15" x14ac:dyDescent="0.3">
      <c r="A200" s="106">
        <v>9121</v>
      </c>
      <c r="B200" s="106" t="s">
        <v>309</v>
      </c>
      <c r="C200" s="106">
        <v>164</v>
      </c>
      <c r="D200" s="106">
        <v>21</v>
      </c>
      <c r="E200" s="107">
        <v>185</v>
      </c>
      <c r="F200" s="83">
        <f t="shared" si="3"/>
        <v>0.88648648648648654</v>
      </c>
      <c r="G200" s="99"/>
      <c r="I200" s="99"/>
      <c r="O200" s="178"/>
    </row>
    <row r="201" spans="1:15" x14ac:dyDescent="0.3">
      <c r="A201" s="106">
        <v>9201</v>
      </c>
      <c r="B201" s="106" t="s">
        <v>136</v>
      </c>
      <c r="C201" s="106">
        <v>6325</v>
      </c>
      <c r="D201" s="106">
        <v>620</v>
      </c>
      <c r="E201" s="107">
        <v>6945</v>
      </c>
      <c r="F201" s="83">
        <f t="shared" si="3"/>
        <v>0.91072714182865366</v>
      </c>
      <c r="G201" s="99"/>
      <c r="I201" s="99"/>
      <c r="O201" s="178"/>
    </row>
    <row r="202" spans="1:15" x14ac:dyDescent="0.3">
      <c r="A202" s="106">
        <v>9202</v>
      </c>
      <c r="B202" s="106" t="s">
        <v>86</v>
      </c>
      <c r="C202" s="106">
        <v>764</v>
      </c>
      <c r="D202" s="106">
        <v>3</v>
      </c>
      <c r="E202" s="107">
        <v>767</v>
      </c>
      <c r="F202" s="83">
        <f t="shared" si="3"/>
        <v>0.99608865710560623</v>
      </c>
      <c r="G202" s="99"/>
      <c r="I202" s="99"/>
      <c r="O202" s="178"/>
    </row>
    <row r="203" spans="1:15" x14ac:dyDescent="0.3">
      <c r="A203" s="106">
        <v>9203</v>
      </c>
      <c r="B203" s="106" t="s">
        <v>135</v>
      </c>
      <c r="C203" s="106">
        <v>663</v>
      </c>
      <c r="D203" s="106">
        <v>70</v>
      </c>
      <c r="E203" s="107">
        <v>733</v>
      </c>
      <c r="F203" s="83">
        <f t="shared" si="3"/>
        <v>0.90450204638472032</v>
      </c>
      <c r="G203" s="99"/>
      <c r="I203" s="99"/>
      <c r="O203" s="178"/>
    </row>
    <row r="204" spans="1:15" x14ac:dyDescent="0.3">
      <c r="A204" s="106">
        <v>9204</v>
      </c>
      <c r="B204" s="106" t="s">
        <v>339</v>
      </c>
      <c r="C204" s="106">
        <v>104</v>
      </c>
      <c r="D204" s="106">
        <v>42</v>
      </c>
      <c r="E204" s="107">
        <v>146</v>
      </c>
      <c r="F204" s="83">
        <f t="shared" si="3"/>
        <v>0.71232876712328763</v>
      </c>
      <c r="G204" s="99"/>
      <c r="I204" s="99"/>
      <c r="O204" s="178"/>
    </row>
    <row r="205" spans="1:15" x14ac:dyDescent="0.3">
      <c r="A205" s="106">
        <v>9205</v>
      </c>
      <c r="B205" s="106" t="s">
        <v>294</v>
      </c>
      <c r="C205" s="106">
        <v>329</v>
      </c>
      <c r="D205" s="106">
        <v>54</v>
      </c>
      <c r="E205" s="107">
        <v>383</v>
      </c>
      <c r="F205" s="83">
        <f t="shared" si="3"/>
        <v>0.85900783289817229</v>
      </c>
      <c r="G205" s="99"/>
      <c r="I205" s="99"/>
      <c r="O205" s="178"/>
    </row>
    <row r="206" spans="1:15" x14ac:dyDescent="0.3">
      <c r="A206" s="106">
        <v>9206</v>
      </c>
      <c r="B206" s="106" t="s">
        <v>318</v>
      </c>
      <c r="C206" s="106">
        <v>169</v>
      </c>
      <c r="D206" s="106">
        <v>19</v>
      </c>
      <c r="E206" s="107">
        <v>188</v>
      </c>
      <c r="F206" s="83">
        <f t="shared" si="3"/>
        <v>0.89893617021276595</v>
      </c>
      <c r="G206" s="99"/>
      <c r="I206" s="99"/>
      <c r="O206" s="178"/>
    </row>
    <row r="207" spans="1:15" x14ac:dyDescent="0.3">
      <c r="A207" s="106">
        <v>9207</v>
      </c>
      <c r="B207" s="106" t="s">
        <v>344</v>
      </c>
      <c r="C207" s="106">
        <v>0</v>
      </c>
      <c r="D207" s="106">
        <v>0</v>
      </c>
      <c r="E207" s="107">
        <v>0</v>
      </c>
      <c r="F207" s="83">
        <f t="shared" si="3"/>
        <v>0</v>
      </c>
      <c r="G207" s="99"/>
      <c r="I207" s="99"/>
      <c r="O207" s="178"/>
    </row>
    <row r="208" spans="1:15" x14ac:dyDescent="0.3">
      <c r="A208" s="106">
        <v>9208</v>
      </c>
      <c r="B208" s="106" t="s">
        <v>280</v>
      </c>
      <c r="C208" s="106">
        <v>650</v>
      </c>
      <c r="D208" s="106">
        <v>32</v>
      </c>
      <c r="E208" s="107">
        <v>682</v>
      </c>
      <c r="F208" s="83">
        <f t="shared" si="3"/>
        <v>0.95307917888563054</v>
      </c>
      <c r="G208" s="99"/>
      <c r="I208" s="99"/>
      <c r="O208" s="178"/>
    </row>
    <row r="209" spans="1:15" x14ac:dyDescent="0.3">
      <c r="A209" s="106">
        <v>9209</v>
      </c>
      <c r="B209" s="106" t="s">
        <v>104</v>
      </c>
      <c r="C209" s="106">
        <v>342</v>
      </c>
      <c r="D209" s="106">
        <v>60</v>
      </c>
      <c r="E209" s="107">
        <v>402</v>
      </c>
      <c r="F209" s="83">
        <f t="shared" si="3"/>
        <v>0.85074626865671643</v>
      </c>
      <c r="G209" s="99"/>
      <c r="I209" s="99"/>
      <c r="O209" s="178"/>
    </row>
    <row r="210" spans="1:15" x14ac:dyDescent="0.3">
      <c r="A210" s="106">
        <v>9210</v>
      </c>
      <c r="B210" s="106" t="s">
        <v>111</v>
      </c>
      <c r="C210" s="106">
        <v>1248</v>
      </c>
      <c r="D210" s="106">
        <v>90</v>
      </c>
      <c r="E210" s="107">
        <v>1338</v>
      </c>
      <c r="F210" s="83">
        <f t="shared" si="3"/>
        <v>0.93273542600896864</v>
      </c>
      <c r="G210" s="99"/>
      <c r="I210" s="99"/>
      <c r="O210" s="178"/>
    </row>
    <row r="211" spans="1:15" x14ac:dyDescent="0.3">
      <c r="A211" s="106">
        <v>9211</v>
      </c>
      <c r="B211" s="106" t="s">
        <v>106</v>
      </c>
      <c r="C211" s="106">
        <v>987</v>
      </c>
      <c r="D211" s="106">
        <v>130</v>
      </c>
      <c r="E211" s="107">
        <v>1117</v>
      </c>
      <c r="F211" s="83">
        <f t="shared" si="3"/>
        <v>0.88361683079677711</v>
      </c>
      <c r="G211" s="99"/>
      <c r="I211" s="99"/>
      <c r="O211" s="178"/>
    </row>
    <row r="212" spans="1:15" x14ac:dyDescent="0.3">
      <c r="A212" s="106">
        <v>10101</v>
      </c>
      <c r="B212" s="106" t="s">
        <v>60</v>
      </c>
      <c r="C212" s="106">
        <v>18641</v>
      </c>
      <c r="D212" s="106">
        <v>6292</v>
      </c>
      <c r="E212" s="107">
        <v>24933</v>
      </c>
      <c r="F212" s="83">
        <f t="shared" si="3"/>
        <v>0.74764368507600365</v>
      </c>
      <c r="G212" s="99"/>
      <c r="I212" s="99"/>
      <c r="O212" s="178"/>
    </row>
    <row r="213" spans="1:15" x14ac:dyDescent="0.3">
      <c r="A213" s="106">
        <v>10102</v>
      </c>
      <c r="B213" s="106" t="s">
        <v>169</v>
      </c>
      <c r="C213" s="106">
        <v>2025</v>
      </c>
      <c r="D213" s="106">
        <v>490</v>
      </c>
      <c r="E213" s="107">
        <v>2515</v>
      </c>
      <c r="F213" s="83">
        <f t="shared" si="3"/>
        <v>0.80516898608349896</v>
      </c>
      <c r="G213" s="99"/>
      <c r="I213" s="99"/>
      <c r="O213" s="178"/>
    </row>
    <row r="214" spans="1:15" x14ac:dyDescent="0.3">
      <c r="A214" s="106">
        <v>10103</v>
      </c>
      <c r="B214" s="106" t="s">
        <v>228</v>
      </c>
      <c r="C214" s="106">
        <v>195</v>
      </c>
      <c r="D214" s="106">
        <v>29</v>
      </c>
      <c r="E214" s="107">
        <v>224</v>
      </c>
      <c r="F214" s="83">
        <f t="shared" si="3"/>
        <v>0.8705357142857143</v>
      </c>
      <c r="G214" s="99"/>
      <c r="I214" s="99"/>
      <c r="O214" s="178"/>
    </row>
    <row r="215" spans="1:15" x14ac:dyDescent="0.3">
      <c r="A215" s="106">
        <v>10104</v>
      </c>
      <c r="B215" s="106" t="s">
        <v>184</v>
      </c>
      <c r="C215" s="106">
        <v>759</v>
      </c>
      <c r="D215" s="106">
        <v>33</v>
      </c>
      <c r="E215" s="107">
        <v>792</v>
      </c>
      <c r="F215" s="83">
        <f t="shared" si="3"/>
        <v>0.95833333333333337</v>
      </c>
      <c r="G215" s="99"/>
      <c r="I215" s="99"/>
      <c r="O215" s="178"/>
    </row>
    <row r="216" spans="1:15" x14ac:dyDescent="0.3">
      <c r="A216" s="106">
        <v>10105</v>
      </c>
      <c r="B216" s="106" t="s">
        <v>180</v>
      </c>
      <c r="C216" s="106">
        <v>1381</v>
      </c>
      <c r="D216" s="106">
        <v>99</v>
      </c>
      <c r="E216" s="107">
        <v>1480</v>
      </c>
      <c r="F216" s="83">
        <f t="shared" si="3"/>
        <v>0.93310810810810807</v>
      </c>
      <c r="G216" s="99"/>
      <c r="I216" s="99"/>
      <c r="O216" s="178"/>
    </row>
    <row r="217" spans="1:15" x14ac:dyDescent="0.3">
      <c r="A217" s="106">
        <v>10106</v>
      </c>
      <c r="B217" s="106" t="s">
        <v>160</v>
      </c>
      <c r="C217" s="106">
        <v>406</v>
      </c>
      <c r="D217" s="106">
        <v>22</v>
      </c>
      <c r="E217" s="107">
        <v>428</v>
      </c>
      <c r="F217" s="83">
        <f t="shared" si="3"/>
        <v>0.94859813084112155</v>
      </c>
      <c r="G217" s="99"/>
      <c r="I217" s="99"/>
      <c r="O217" s="178"/>
    </row>
    <row r="218" spans="1:15" x14ac:dyDescent="0.3">
      <c r="A218" s="106">
        <v>10107</v>
      </c>
      <c r="B218" s="106" t="s">
        <v>195</v>
      </c>
      <c r="C218" s="106">
        <v>505</v>
      </c>
      <c r="D218" s="106">
        <v>50</v>
      </c>
      <c r="E218" s="107">
        <v>555</v>
      </c>
      <c r="F218" s="83">
        <f t="shared" si="3"/>
        <v>0.90990990990990994</v>
      </c>
      <c r="G218" s="99"/>
      <c r="I218" s="99"/>
      <c r="O218" s="178"/>
    </row>
    <row r="219" spans="1:15" x14ac:dyDescent="0.3">
      <c r="A219" s="106">
        <v>10108</v>
      </c>
      <c r="B219" s="106" t="s">
        <v>209</v>
      </c>
      <c r="C219" s="106">
        <v>693</v>
      </c>
      <c r="D219" s="106">
        <v>206</v>
      </c>
      <c r="E219" s="107">
        <v>899</v>
      </c>
      <c r="F219" s="83">
        <f t="shared" si="3"/>
        <v>0.77085650723025589</v>
      </c>
      <c r="G219" s="99"/>
      <c r="I219" s="99"/>
      <c r="O219" s="178"/>
    </row>
    <row r="220" spans="1:15" x14ac:dyDescent="0.3">
      <c r="A220" s="106">
        <v>10109</v>
      </c>
      <c r="B220" s="106" t="s">
        <v>55</v>
      </c>
      <c r="C220" s="106">
        <v>5987</v>
      </c>
      <c r="D220" s="106">
        <v>489</v>
      </c>
      <c r="E220" s="107">
        <v>6476</v>
      </c>
      <c r="F220" s="83">
        <f t="shared" si="3"/>
        <v>0.92449042618900557</v>
      </c>
      <c r="G220" s="99"/>
      <c r="I220" s="99"/>
      <c r="O220" s="178"/>
    </row>
    <row r="221" spans="1:15" x14ac:dyDescent="0.3">
      <c r="A221" s="106">
        <v>10201</v>
      </c>
      <c r="B221" s="106" t="s">
        <v>120</v>
      </c>
      <c r="C221" s="106">
        <v>1616</v>
      </c>
      <c r="D221" s="106">
        <v>656</v>
      </c>
      <c r="E221" s="107">
        <v>2272</v>
      </c>
      <c r="F221" s="83">
        <f t="shared" si="3"/>
        <v>0.71126760563380287</v>
      </c>
      <c r="G221" s="99"/>
      <c r="I221" s="99"/>
      <c r="O221" s="178"/>
    </row>
    <row r="222" spans="1:15" x14ac:dyDescent="0.3">
      <c r="A222" s="106">
        <v>10202</v>
      </c>
      <c r="B222" s="106" t="s">
        <v>102</v>
      </c>
      <c r="C222" s="106">
        <v>1317</v>
      </c>
      <c r="D222" s="106">
        <v>1430</v>
      </c>
      <c r="E222" s="107">
        <v>2747</v>
      </c>
      <c r="F222" s="83">
        <f t="shared" si="3"/>
        <v>0.47943210775391337</v>
      </c>
      <c r="G222" s="99"/>
      <c r="I222" s="99"/>
      <c r="O222" s="178"/>
    </row>
    <row r="223" spans="1:15" x14ac:dyDescent="0.3">
      <c r="A223" s="106">
        <v>10203</v>
      </c>
      <c r="B223" s="106" t="s">
        <v>159</v>
      </c>
      <c r="C223" s="106">
        <v>457</v>
      </c>
      <c r="D223" s="106">
        <v>70</v>
      </c>
      <c r="E223" s="107">
        <v>527</v>
      </c>
      <c r="F223" s="83">
        <f t="shared" si="3"/>
        <v>0.86717267552182165</v>
      </c>
      <c r="G223" s="99"/>
      <c r="I223" s="99"/>
      <c r="O223" s="178"/>
    </row>
    <row r="224" spans="1:15" x14ac:dyDescent="0.3">
      <c r="A224" s="106">
        <v>10204</v>
      </c>
      <c r="B224" s="106" t="s">
        <v>276</v>
      </c>
      <c r="C224" s="106">
        <v>111</v>
      </c>
      <c r="D224" s="106">
        <v>6</v>
      </c>
      <c r="E224" s="107">
        <v>117</v>
      </c>
      <c r="F224" s="83">
        <f t="shared" si="3"/>
        <v>0.94871794871794868</v>
      </c>
      <c r="G224" s="99"/>
      <c r="I224" s="99"/>
      <c r="O224" s="178"/>
    </row>
    <row r="225" spans="1:15" x14ac:dyDescent="0.3">
      <c r="A225" s="106">
        <v>10205</v>
      </c>
      <c r="B225" s="106" t="s">
        <v>176</v>
      </c>
      <c r="C225" s="106">
        <v>532</v>
      </c>
      <c r="D225" s="106">
        <v>146</v>
      </c>
      <c r="E225" s="107">
        <v>678</v>
      </c>
      <c r="F225" s="83">
        <f t="shared" si="3"/>
        <v>0.78466076696165188</v>
      </c>
      <c r="G225" s="99"/>
      <c r="I225" s="99"/>
      <c r="O225" s="178"/>
    </row>
    <row r="226" spans="1:15" x14ac:dyDescent="0.3">
      <c r="A226" s="106">
        <v>10206</v>
      </c>
      <c r="B226" s="106" t="s">
        <v>278</v>
      </c>
      <c r="C226" s="106">
        <v>160</v>
      </c>
      <c r="D226" s="106">
        <v>1</v>
      </c>
      <c r="E226" s="107">
        <v>161</v>
      </c>
      <c r="F226" s="83">
        <f t="shared" si="3"/>
        <v>0.99378881987577639</v>
      </c>
      <c r="G226" s="99"/>
      <c r="I226" s="99"/>
      <c r="O226" s="178"/>
    </row>
    <row r="227" spans="1:15" x14ac:dyDescent="0.3">
      <c r="A227" s="106">
        <v>10207</v>
      </c>
      <c r="B227" s="106" t="s">
        <v>302</v>
      </c>
      <c r="C227" s="106">
        <v>351</v>
      </c>
      <c r="D227" s="106">
        <v>23</v>
      </c>
      <c r="E227" s="107">
        <v>374</v>
      </c>
      <c r="F227" s="83">
        <f t="shared" si="3"/>
        <v>0.93850267379679142</v>
      </c>
      <c r="G227" s="99"/>
      <c r="I227" s="99"/>
      <c r="O227" s="178"/>
    </row>
    <row r="228" spans="1:15" x14ac:dyDescent="0.3">
      <c r="A228" s="106">
        <v>10208</v>
      </c>
      <c r="B228" s="106" t="s">
        <v>164</v>
      </c>
      <c r="C228" s="106">
        <v>2519</v>
      </c>
      <c r="D228" s="106">
        <v>37</v>
      </c>
      <c r="E228" s="107">
        <v>2556</v>
      </c>
      <c r="F228" s="83">
        <f t="shared" si="3"/>
        <v>0.98552425665101717</v>
      </c>
      <c r="G228" s="99"/>
      <c r="I228" s="99"/>
      <c r="O228" s="178"/>
    </row>
    <row r="229" spans="1:15" x14ac:dyDescent="0.3">
      <c r="A229" s="106">
        <v>10209</v>
      </c>
      <c r="B229" s="106" t="s">
        <v>316</v>
      </c>
      <c r="C229" s="106">
        <v>321</v>
      </c>
      <c r="D229" s="106">
        <v>73</v>
      </c>
      <c r="E229" s="107">
        <v>394</v>
      </c>
      <c r="F229" s="83">
        <f t="shared" si="3"/>
        <v>0.81472081218274117</v>
      </c>
      <c r="G229" s="99"/>
      <c r="I229" s="99"/>
      <c r="O229" s="178"/>
    </row>
    <row r="230" spans="1:15" x14ac:dyDescent="0.3">
      <c r="A230" s="106">
        <v>10210</v>
      </c>
      <c r="B230" s="106" t="s">
        <v>188</v>
      </c>
      <c r="C230" s="106">
        <v>591</v>
      </c>
      <c r="D230" s="106">
        <v>86</v>
      </c>
      <c r="E230" s="107">
        <v>677</v>
      </c>
      <c r="F230" s="83">
        <f t="shared" si="3"/>
        <v>0.87296898079763663</v>
      </c>
      <c r="G230" s="99"/>
      <c r="I230" s="99"/>
      <c r="O230" s="178"/>
    </row>
    <row r="231" spans="1:15" x14ac:dyDescent="0.3">
      <c r="A231" s="106">
        <v>10301</v>
      </c>
      <c r="B231" s="106" t="s">
        <v>66</v>
      </c>
      <c r="C231" s="106">
        <v>12275</v>
      </c>
      <c r="D231" s="106">
        <v>1890</v>
      </c>
      <c r="E231" s="107">
        <v>14165</v>
      </c>
      <c r="F231" s="83">
        <f t="shared" si="3"/>
        <v>0.86657253794564071</v>
      </c>
      <c r="G231" s="99"/>
      <c r="I231" s="99"/>
      <c r="O231" s="178"/>
    </row>
    <row r="232" spans="1:15" x14ac:dyDescent="0.3">
      <c r="A232" s="106">
        <v>10302</v>
      </c>
      <c r="B232" s="106" t="s">
        <v>187</v>
      </c>
      <c r="C232" s="106">
        <v>273</v>
      </c>
      <c r="D232" s="106">
        <v>54</v>
      </c>
      <c r="E232" s="107">
        <v>327</v>
      </c>
      <c r="F232" s="83">
        <f t="shared" si="3"/>
        <v>0.83486238532110091</v>
      </c>
      <c r="G232" s="99"/>
      <c r="I232" s="99"/>
      <c r="O232" s="178"/>
    </row>
    <row r="233" spans="1:15" x14ac:dyDescent="0.3">
      <c r="A233" s="106">
        <v>10303</v>
      </c>
      <c r="B233" s="106" t="s">
        <v>172</v>
      </c>
      <c r="C233" s="106">
        <v>1135</v>
      </c>
      <c r="D233" s="106">
        <v>160</v>
      </c>
      <c r="E233" s="107">
        <v>1295</v>
      </c>
      <c r="F233" s="83">
        <f t="shared" si="3"/>
        <v>0.87644787644787647</v>
      </c>
      <c r="G233" s="99"/>
      <c r="I233" s="99"/>
      <c r="O233" s="178"/>
    </row>
    <row r="234" spans="1:15" x14ac:dyDescent="0.3">
      <c r="A234" s="106">
        <v>10304</v>
      </c>
      <c r="B234" s="106" t="s">
        <v>204</v>
      </c>
      <c r="C234" s="106">
        <v>0</v>
      </c>
      <c r="D234" s="106">
        <v>0</v>
      </c>
      <c r="E234" s="107">
        <v>0</v>
      </c>
      <c r="F234" s="83">
        <f t="shared" si="3"/>
        <v>0</v>
      </c>
      <c r="G234" s="99"/>
      <c r="I234" s="99"/>
      <c r="O234" s="178"/>
    </row>
    <row r="235" spans="1:15" x14ac:dyDescent="0.3">
      <c r="A235" s="106">
        <v>10305</v>
      </c>
      <c r="B235" s="106" t="s">
        <v>200</v>
      </c>
      <c r="C235" s="106">
        <v>262</v>
      </c>
      <c r="D235" s="106">
        <v>32</v>
      </c>
      <c r="E235" s="107">
        <v>294</v>
      </c>
      <c r="F235" s="83">
        <f t="shared" si="3"/>
        <v>0.891156462585034</v>
      </c>
      <c r="G235" s="99"/>
      <c r="I235" s="99"/>
      <c r="O235" s="178"/>
    </row>
    <row r="236" spans="1:15" x14ac:dyDescent="0.3">
      <c r="A236" s="106">
        <v>10306</v>
      </c>
      <c r="B236" s="106" t="s">
        <v>333</v>
      </c>
      <c r="C236" s="106">
        <v>131</v>
      </c>
      <c r="D236" s="106">
        <v>53</v>
      </c>
      <c r="E236" s="107">
        <v>184</v>
      </c>
      <c r="F236" s="83">
        <f t="shared" si="3"/>
        <v>0.71195652173913049</v>
      </c>
      <c r="G236" s="99"/>
      <c r="I236" s="99"/>
      <c r="O236" s="178"/>
    </row>
    <row r="237" spans="1:15" x14ac:dyDescent="0.3">
      <c r="A237" s="106">
        <v>10307</v>
      </c>
      <c r="B237" s="106" t="s">
        <v>226</v>
      </c>
      <c r="C237" s="106">
        <v>254</v>
      </c>
      <c r="D237" s="106">
        <v>26</v>
      </c>
      <c r="E237" s="107">
        <v>280</v>
      </c>
      <c r="F237" s="83">
        <f t="shared" si="3"/>
        <v>0.90714285714285714</v>
      </c>
      <c r="G237" s="99"/>
      <c r="I237" s="99"/>
      <c r="O237" s="178"/>
    </row>
    <row r="238" spans="1:15" x14ac:dyDescent="0.3">
      <c r="A238" s="106">
        <v>10401</v>
      </c>
      <c r="B238" s="106" t="s">
        <v>207</v>
      </c>
      <c r="C238" s="106">
        <v>687</v>
      </c>
      <c r="D238" s="106">
        <v>43</v>
      </c>
      <c r="E238" s="107">
        <v>730</v>
      </c>
      <c r="F238" s="83">
        <f t="shared" si="3"/>
        <v>0.94109589041095887</v>
      </c>
      <c r="G238" s="99"/>
      <c r="I238" s="99"/>
      <c r="O238" s="178"/>
    </row>
    <row r="239" spans="1:15" x14ac:dyDescent="0.3">
      <c r="A239" s="106">
        <v>10402</v>
      </c>
      <c r="B239" s="106" t="s">
        <v>197</v>
      </c>
      <c r="C239" s="106">
        <v>346</v>
      </c>
      <c r="D239" s="106">
        <v>2</v>
      </c>
      <c r="E239" s="107">
        <v>348</v>
      </c>
      <c r="F239" s="83">
        <f t="shared" si="3"/>
        <v>0.99425287356321834</v>
      </c>
      <c r="G239" s="99"/>
      <c r="I239" s="99"/>
      <c r="O239" s="178"/>
    </row>
    <row r="240" spans="1:15" x14ac:dyDescent="0.3">
      <c r="A240" s="106">
        <v>10403</v>
      </c>
      <c r="B240" s="106" t="s">
        <v>192</v>
      </c>
      <c r="C240" s="106">
        <v>507</v>
      </c>
      <c r="D240" s="106">
        <v>24</v>
      </c>
      <c r="E240" s="107">
        <v>531</v>
      </c>
      <c r="F240" s="83">
        <f t="shared" si="3"/>
        <v>0.95480225988700562</v>
      </c>
      <c r="G240" s="99"/>
      <c r="I240" s="99"/>
      <c r="O240" s="178"/>
    </row>
    <row r="241" spans="1:15" x14ac:dyDescent="0.3">
      <c r="A241" s="106">
        <v>10404</v>
      </c>
      <c r="B241" s="106" t="s">
        <v>202</v>
      </c>
      <c r="C241" s="106">
        <v>216</v>
      </c>
      <c r="D241" s="106">
        <v>44</v>
      </c>
      <c r="E241" s="107">
        <v>260</v>
      </c>
      <c r="F241" s="83">
        <f t="shared" si="3"/>
        <v>0.83076923076923082</v>
      </c>
      <c r="G241" s="99"/>
      <c r="I241" s="99"/>
      <c r="O241" s="178"/>
    </row>
    <row r="242" spans="1:15" x14ac:dyDescent="0.3">
      <c r="A242" s="106">
        <v>11101</v>
      </c>
      <c r="B242" s="106" t="s">
        <v>349</v>
      </c>
      <c r="C242" s="106">
        <v>2756</v>
      </c>
      <c r="D242" s="106">
        <v>1032</v>
      </c>
      <c r="E242" s="107">
        <v>3788</v>
      </c>
      <c r="F242" s="83">
        <f t="shared" si="3"/>
        <v>0.72756071805702216</v>
      </c>
      <c r="G242" s="99"/>
      <c r="I242" s="99"/>
      <c r="O242" s="178"/>
    </row>
    <row r="243" spans="1:15" x14ac:dyDescent="0.3">
      <c r="A243" s="106">
        <v>11102</v>
      </c>
      <c r="B243" s="106" t="s">
        <v>327</v>
      </c>
      <c r="C243" s="106">
        <v>43</v>
      </c>
      <c r="D243" s="106">
        <v>1</v>
      </c>
      <c r="E243" s="107">
        <v>44</v>
      </c>
      <c r="F243" s="83">
        <f t="shared" si="3"/>
        <v>0.97727272727272729</v>
      </c>
      <c r="G243" s="99"/>
      <c r="I243" s="99"/>
      <c r="O243" s="178"/>
    </row>
    <row r="244" spans="1:15" x14ac:dyDescent="0.3">
      <c r="A244" s="106">
        <v>11201</v>
      </c>
      <c r="B244" s="106" t="s">
        <v>350</v>
      </c>
      <c r="C244" s="106">
        <v>1314</v>
      </c>
      <c r="D244" s="106">
        <v>292</v>
      </c>
      <c r="E244" s="107">
        <v>1606</v>
      </c>
      <c r="F244" s="83">
        <f t="shared" si="3"/>
        <v>0.81818181818181823</v>
      </c>
      <c r="G244" s="99"/>
      <c r="I244" s="99"/>
      <c r="O244" s="178"/>
    </row>
    <row r="245" spans="1:15" x14ac:dyDescent="0.3">
      <c r="A245" s="106">
        <v>11202</v>
      </c>
      <c r="B245" s="106" t="s">
        <v>208</v>
      </c>
      <c r="C245" s="106">
        <v>542</v>
      </c>
      <c r="D245" s="106">
        <v>111</v>
      </c>
      <c r="E245" s="107">
        <v>653</v>
      </c>
      <c r="F245" s="83">
        <f t="shared" si="3"/>
        <v>0.83001531393568151</v>
      </c>
      <c r="G245" s="99"/>
      <c r="I245" s="99"/>
      <c r="O245" s="178"/>
    </row>
    <row r="246" spans="1:15" x14ac:dyDescent="0.3">
      <c r="A246" s="106">
        <v>11203</v>
      </c>
      <c r="B246" s="106" t="s">
        <v>277</v>
      </c>
      <c r="C246" s="106">
        <v>99</v>
      </c>
      <c r="D246" s="106">
        <v>30</v>
      </c>
      <c r="E246" s="107">
        <v>129</v>
      </c>
      <c r="F246" s="83">
        <f t="shared" si="3"/>
        <v>0.76744186046511631</v>
      </c>
      <c r="G246" s="99"/>
      <c r="I246" s="99"/>
      <c r="O246" s="178"/>
    </row>
    <row r="247" spans="1:15" x14ac:dyDescent="0.3">
      <c r="A247" s="106">
        <v>11301</v>
      </c>
      <c r="B247" s="106" t="s">
        <v>219</v>
      </c>
      <c r="C247" s="106">
        <v>287</v>
      </c>
      <c r="D247" s="106">
        <v>0</v>
      </c>
      <c r="E247" s="107">
        <v>287</v>
      </c>
      <c r="F247" s="83">
        <f t="shared" si="3"/>
        <v>1</v>
      </c>
      <c r="G247" s="99"/>
      <c r="I247" s="99"/>
      <c r="O247" s="178"/>
    </row>
    <row r="248" spans="1:15" x14ac:dyDescent="0.3">
      <c r="A248" s="106">
        <v>11302</v>
      </c>
      <c r="B248" s="106" t="s">
        <v>332</v>
      </c>
      <c r="C248" s="106">
        <v>55</v>
      </c>
      <c r="D248" s="106">
        <v>4</v>
      </c>
      <c r="E248" s="107">
        <v>59</v>
      </c>
      <c r="F248" s="83">
        <f t="shared" si="3"/>
        <v>0.93220338983050843</v>
      </c>
      <c r="G248" s="99"/>
      <c r="I248" s="99"/>
      <c r="O248" s="178"/>
    </row>
    <row r="249" spans="1:15" x14ac:dyDescent="0.3">
      <c r="A249" s="106">
        <v>11303</v>
      </c>
      <c r="B249" s="106" t="s">
        <v>240</v>
      </c>
      <c r="C249" s="106">
        <v>89</v>
      </c>
      <c r="D249" s="106">
        <v>5</v>
      </c>
      <c r="E249" s="107">
        <v>94</v>
      </c>
      <c r="F249" s="83">
        <f t="shared" si="3"/>
        <v>0.94680851063829785</v>
      </c>
      <c r="G249" s="99"/>
      <c r="I249" s="99"/>
      <c r="O249" s="178"/>
    </row>
    <row r="250" spans="1:15" x14ac:dyDescent="0.3">
      <c r="A250" s="106">
        <v>11401</v>
      </c>
      <c r="B250" s="106" t="s">
        <v>158</v>
      </c>
      <c r="C250" s="106">
        <v>642</v>
      </c>
      <c r="D250" s="106">
        <v>437</v>
      </c>
      <c r="E250" s="107">
        <v>1079</v>
      </c>
      <c r="F250" s="83">
        <f t="shared" si="3"/>
        <v>0.59499536607970338</v>
      </c>
      <c r="G250" s="99"/>
      <c r="I250" s="99"/>
      <c r="O250" s="178"/>
    </row>
    <row r="251" spans="1:15" x14ac:dyDescent="0.3">
      <c r="A251" s="106">
        <v>11402</v>
      </c>
      <c r="B251" s="106" t="s">
        <v>170</v>
      </c>
      <c r="C251" s="106">
        <v>396</v>
      </c>
      <c r="D251" s="106">
        <v>27</v>
      </c>
      <c r="E251" s="107">
        <v>423</v>
      </c>
      <c r="F251" s="83">
        <f t="shared" si="3"/>
        <v>0.93617021276595747</v>
      </c>
      <c r="G251" s="99"/>
      <c r="I251" s="99"/>
      <c r="O251" s="178"/>
    </row>
    <row r="252" spans="1:15" x14ac:dyDescent="0.3">
      <c r="A252" s="106">
        <v>12101</v>
      </c>
      <c r="B252" s="106" t="s">
        <v>51</v>
      </c>
      <c r="C252" s="106">
        <v>9744</v>
      </c>
      <c r="D252" s="106">
        <v>1083</v>
      </c>
      <c r="E252" s="107">
        <v>10827</v>
      </c>
      <c r="F252" s="83">
        <f t="shared" si="3"/>
        <v>0.89997229149348845</v>
      </c>
      <c r="G252" s="99"/>
      <c r="I252" s="99"/>
      <c r="O252" s="178"/>
    </row>
    <row r="253" spans="1:15" x14ac:dyDescent="0.3">
      <c r="A253" s="106">
        <v>12102</v>
      </c>
      <c r="B253" s="106" t="s">
        <v>247</v>
      </c>
      <c r="C253" s="106">
        <v>14</v>
      </c>
      <c r="D253" s="106">
        <v>0</v>
      </c>
      <c r="E253" s="107">
        <v>14</v>
      </c>
      <c r="F253" s="83">
        <f t="shared" si="3"/>
        <v>1</v>
      </c>
      <c r="G253" s="99"/>
      <c r="I253" s="99"/>
      <c r="O253" s="178"/>
    </row>
    <row r="254" spans="1:15" x14ac:dyDescent="0.3">
      <c r="A254" s="106">
        <v>12103</v>
      </c>
      <c r="B254" s="106" t="s">
        <v>243</v>
      </c>
      <c r="C254" s="106">
        <v>16</v>
      </c>
      <c r="D254" s="106">
        <v>0</v>
      </c>
      <c r="E254" s="107">
        <v>16</v>
      </c>
      <c r="F254" s="83">
        <f t="shared" si="3"/>
        <v>1</v>
      </c>
      <c r="G254" s="99"/>
      <c r="I254" s="99"/>
      <c r="O254" s="178"/>
    </row>
    <row r="255" spans="1:15" x14ac:dyDescent="0.3">
      <c r="A255" s="106">
        <v>12104</v>
      </c>
      <c r="B255" s="106" t="s">
        <v>149</v>
      </c>
      <c r="C255" s="106">
        <v>43</v>
      </c>
      <c r="D255" s="106">
        <v>1</v>
      </c>
      <c r="E255" s="107">
        <v>44</v>
      </c>
      <c r="F255" s="83">
        <f t="shared" si="3"/>
        <v>0.97727272727272729</v>
      </c>
      <c r="G255" s="99"/>
      <c r="I255" s="99"/>
      <c r="O255" s="178"/>
    </row>
    <row r="256" spans="1:15" x14ac:dyDescent="0.3">
      <c r="A256" s="106">
        <v>12201</v>
      </c>
      <c r="B256" s="106" t="s">
        <v>220</v>
      </c>
      <c r="C256" s="106">
        <v>66</v>
      </c>
      <c r="D256" s="106">
        <v>7</v>
      </c>
      <c r="E256" s="107">
        <v>73</v>
      </c>
      <c r="F256" s="83">
        <f t="shared" si="3"/>
        <v>0.90410958904109584</v>
      </c>
      <c r="G256" s="99"/>
      <c r="I256" s="99"/>
      <c r="O256" s="178"/>
    </row>
    <row r="257" spans="1:15" x14ac:dyDescent="0.3">
      <c r="A257" s="106">
        <v>12301</v>
      </c>
      <c r="B257" s="106" t="s">
        <v>182</v>
      </c>
      <c r="C257" s="106">
        <v>415</v>
      </c>
      <c r="D257" s="106">
        <v>163</v>
      </c>
      <c r="E257" s="107">
        <v>578</v>
      </c>
      <c r="F257" s="83">
        <f t="shared" si="3"/>
        <v>0.7179930795847751</v>
      </c>
      <c r="G257" s="99"/>
      <c r="I257" s="99"/>
      <c r="O257" s="178"/>
    </row>
    <row r="258" spans="1:15" x14ac:dyDescent="0.3">
      <c r="A258" s="106">
        <v>12302</v>
      </c>
      <c r="B258" s="106" t="s">
        <v>152</v>
      </c>
      <c r="C258" s="106">
        <v>84</v>
      </c>
      <c r="D258" s="106">
        <v>1</v>
      </c>
      <c r="E258" s="107">
        <v>85</v>
      </c>
      <c r="F258" s="83">
        <f t="shared" si="3"/>
        <v>0.9882352941176471</v>
      </c>
      <c r="G258" s="99"/>
      <c r="I258" s="99"/>
      <c r="O258" s="178"/>
    </row>
    <row r="259" spans="1:15" x14ac:dyDescent="0.3">
      <c r="A259" s="106">
        <v>12303</v>
      </c>
      <c r="B259" s="106" t="s">
        <v>253</v>
      </c>
      <c r="C259" s="106">
        <v>9</v>
      </c>
      <c r="D259" s="106">
        <v>4</v>
      </c>
      <c r="E259" s="107">
        <v>13</v>
      </c>
      <c r="F259" s="83">
        <f t="shared" si="3"/>
        <v>0.69230769230769229</v>
      </c>
      <c r="G259" s="99"/>
      <c r="I259" s="99"/>
      <c r="O259" s="178"/>
    </row>
    <row r="260" spans="1:15" x14ac:dyDescent="0.3">
      <c r="A260" s="106">
        <v>12401</v>
      </c>
      <c r="B260" s="106" t="s">
        <v>89</v>
      </c>
      <c r="C260" s="106">
        <v>2394</v>
      </c>
      <c r="D260" s="106">
        <v>938</v>
      </c>
      <c r="E260" s="107">
        <v>3332</v>
      </c>
      <c r="F260" s="83">
        <f t="shared" si="3"/>
        <v>0.71848739495798319</v>
      </c>
      <c r="G260" s="99"/>
      <c r="I260" s="99"/>
      <c r="O260" s="178"/>
    </row>
    <row r="261" spans="1:15" x14ac:dyDescent="0.3">
      <c r="A261" s="106">
        <v>12402</v>
      </c>
      <c r="B261" s="106" t="s">
        <v>255</v>
      </c>
      <c r="C261" s="106">
        <v>100</v>
      </c>
      <c r="D261" s="106">
        <v>0</v>
      </c>
      <c r="E261" s="107">
        <v>100</v>
      </c>
      <c r="F261" s="83">
        <f t="shared" si="3"/>
        <v>1</v>
      </c>
      <c r="G261" s="99"/>
      <c r="I261" s="99"/>
      <c r="O261" s="178"/>
    </row>
    <row r="262" spans="1:15" x14ac:dyDescent="0.3">
      <c r="A262" s="106">
        <v>13101</v>
      </c>
      <c r="B262" s="106" t="s">
        <v>7</v>
      </c>
      <c r="C262" s="106">
        <v>39510</v>
      </c>
      <c r="D262" s="106">
        <v>18861</v>
      </c>
      <c r="E262" s="107">
        <v>58371</v>
      </c>
      <c r="F262" s="83">
        <f t="shared" ref="F262:F325" si="4">IFERROR(C262/E262,0)</f>
        <v>0.67687721642596499</v>
      </c>
      <c r="G262" s="99"/>
      <c r="I262" s="99"/>
      <c r="O262" s="178"/>
    </row>
    <row r="263" spans="1:15" x14ac:dyDescent="0.3">
      <c r="A263" s="106">
        <v>13102</v>
      </c>
      <c r="B263" s="106" t="s">
        <v>21</v>
      </c>
      <c r="C263" s="106">
        <v>5817</v>
      </c>
      <c r="D263" s="106">
        <v>1215</v>
      </c>
      <c r="E263" s="107">
        <v>7032</v>
      </c>
      <c r="F263" s="83">
        <f t="shared" si="4"/>
        <v>0.82721843003412965</v>
      </c>
      <c r="G263" s="99"/>
      <c r="I263" s="99"/>
      <c r="O263" s="178"/>
    </row>
    <row r="264" spans="1:15" x14ac:dyDescent="0.3">
      <c r="A264" s="106">
        <v>13103</v>
      </c>
      <c r="B264" s="106" t="s">
        <v>46</v>
      </c>
      <c r="C264" s="106">
        <v>3212</v>
      </c>
      <c r="D264" s="106">
        <v>461</v>
      </c>
      <c r="E264" s="107">
        <v>3673</v>
      </c>
      <c r="F264" s="83">
        <f t="shared" si="4"/>
        <v>0.87448951810509123</v>
      </c>
      <c r="G264" s="99"/>
      <c r="I264" s="99"/>
      <c r="O264" s="178"/>
    </row>
    <row r="265" spans="1:15" x14ac:dyDescent="0.3">
      <c r="A265" s="106">
        <v>13104</v>
      </c>
      <c r="B265" s="106" t="s">
        <v>43</v>
      </c>
      <c r="C265" s="106">
        <v>3717</v>
      </c>
      <c r="D265" s="106">
        <v>312</v>
      </c>
      <c r="E265" s="107">
        <v>4029</v>
      </c>
      <c r="F265" s="83">
        <f t="shared" si="4"/>
        <v>0.9225614296351452</v>
      </c>
      <c r="G265" s="99"/>
      <c r="I265" s="99"/>
      <c r="O265" s="178"/>
    </row>
    <row r="266" spans="1:15" x14ac:dyDescent="0.3">
      <c r="A266" s="106">
        <v>13105</v>
      </c>
      <c r="B266" s="106" t="s">
        <v>49</v>
      </c>
      <c r="C266" s="106">
        <v>4285</v>
      </c>
      <c r="D266" s="106">
        <v>3337</v>
      </c>
      <c r="E266" s="107">
        <v>7622</v>
      </c>
      <c r="F266" s="83">
        <f t="shared" si="4"/>
        <v>0.56218840199422726</v>
      </c>
      <c r="G266" s="99"/>
      <c r="I266" s="99"/>
      <c r="O266" s="178"/>
    </row>
    <row r="267" spans="1:15" x14ac:dyDescent="0.3">
      <c r="A267" s="106">
        <v>13106</v>
      </c>
      <c r="B267" s="106" t="s">
        <v>23</v>
      </c>
      <c r="C267" s="106">
        <v>13543</v>
      </c>
      <c r="D267" s="106">
        <v>962</v>
      </c>
      <c r="E267" s="107">
        <v>14505</v>
      </c>
      <c r="F267" s="83">
        <f t="shared" si="4"/>
        <v>0.93367804205446403</v>
      </c>
      <c r="G267" s="99"/>
      <c r="I267" s="99"/>
      <c r="O267" s="178"/>
    </row>
    <row r="268" spans="1:15" x14ac:dyDescent="0.3">
      <c r="A268" s="106">
        <v>13107</v>
      </c>
      <c r="B268" s="106" t="s">
        <v>11</v>
      </c>
      <c r="C268" s="106">
        <v>3732</v>
      </c>
      <c r="D268" s="106">
        <v>634</v>
      </c>
      <c r="E268" s="107">
        <v>4366</v>
      </c>
      <c r="F268" s="83">
        <f t="shared" si="4"/>
        <v>0.85478699038021067</v>
      </c>
      <c r="G268" s="99"/>
      <c r="I268" s="99"/>
      <c r="O268" s="178"/>
    </row>
    <row r="269" spans="1:15" x14ac:dyDescent="0.3">
      <c r="A269" s="106">
        <v>13108</v>
      </c>
      <c r="B269" s="106" t="s">
        <v>26</v>
      </c>
      <c r="C269" s="106">
        <v>4056</v>
      </c>
      <c r="D269" s="106">
        <v>1810</v>
      </c>
      <c r="E269" s="107">
        <v>5866</v>
      </c>
      <c r="F269" s="83">
        <f t="shared" si="4"/>
        <v>0.69144220934197065</v>
      </c>
      <c r="G269" s="99"/>
      <c r="I269" s="99"/>
      <c r="O269" s="178"/>
    </row>
    <row r="270" spans="1:15" x14ac:dyDescent="0.3">
      <c r="A270" s="106">
        <v>13109</v>
      </c>
      <c r="B270" s="106" t="s">
        <v>20</v>
      </c>
      <c r="C270" s="106">
        <v>3439</v>
      </c>
      <c r="D270" s="106">
        <v>1552</v>
      </c>
      <c r="E270" s="107">
        <v>4991</v>
      </c>
      <c r="F270" s="83">
        <f t="shared" si="4"/>
        <v>0.68904027249048283</v>
      </c>
      <c r="G270" s="99"/>
      <c r="I270" s="99"/>
      <c r="O270" s="178"/>
    </row>
    <row r="271" spans="1:15" x14ac:dyDescent="0.3">
      <c r="A271" s="106">
        <v>13110</v>
      </c>
      <c r="B271" s="106" t="s">
        <v>35</v>
      </c>
      <c r="C271" s="106">
        <v>8375</v>
      </c>
      <c r="D271" s="106">
        <v>8461</v>
      </c>
      <c r="E271" s="107">
        <v>16836</v>
      </c>
      <c r="F271" s="83">
        <f t="shared" si="4"/>
        <v>0.49744594915656926</v>
      </c>
      <c r="G271" s="99"/>
      <c r="I271" s="99"/>
      <c r="O271" s="178"/>
    </row>
    <row r="272" spans="1:15" x14ac:dyDescent="0.3">
      <c r="A272" s="106">
        <v>13111</v>
      </c>
      <c r="B272" s="106" t="s">
        <v>36</v>
      </c>
      <c r="C272" s="106">
        <v>2831</v>
      </c>
      <c r="D272" s="106">
        <v>337</v>
      </c>
      <c r="E272" s="107">
        <v>3168</v>
      </c>
      <c r="F272" s="83">
        <f t="shared" si="4"/>
        <v>0.89362373737373735</v>
      </c>
      <c r="G272" s="99"/>
      <c r="I272" s="99"/>
      <c r="O272" s="178"/>
    </row>
    <row r="273" spans="1:15" x14ac:dyDescent="0.3">
      <c r="A273" s="106">
        <v>13112</v>
      </c>
      <c r="B273" s="106" t="s">
        <v>27</v>
      </c>
      <c r="C273" s="106">
        <v>3627</v>
      </c>
      <c r="D273" s="106">
        <v>2201</v>
      </c>
      <c r="E273" s="107">
        <v>5828</v>
      </c>
      <c r="F273" s="83">
        <f t="shared" si="4"/>
        <v>0.62234042553191493</v>
      </c>
      <c r="G273" s="99"/>
      <c r="I273" s="99"/>
      <c r="O273" s="178"/>
    </row>
    <row r="274" spans="1:15" x14ac:dyDescent="0.3">
      <c r="A274" s="106">
        <v>13113</v>
      </c>
      <c r="B274" s="106" t="s">
        <v>18</v>
      </c>
      <c r="C274" s="106">
        <v>2432</v>
      </c>
      <c r="D274" s="106">
        <v>4102</v>
      </c>
      <c r="E274" s="107">
        <v>6534</v>
      </c>
      <c r="F274" s="83">
        <f t="shared" si="4"/>
        <v>0.37220691766146313</v>
      </c>
      <c r="G274" s="99"/>
      <c r="I274" s="99"/>
      <c r="O274" s="178"/>
    </row>
    <row r="275" spans="1:15" x14ac:dyDescent="0.3">
      <c r="A275" s="106">
        <v>13114</v>
      </c>
      <c r="B275" s="106" t="s">
        <v>3</v>
      </c>
      <c r="C275" s="106">
        <v>87083</v>
      </c>
      <c r="D275" s="106">
        <v>27715</v>
      </c>
      <c r="E275" s="107">
        <v>114798</v>
      </c>
      <c r="F275" s="83">
        <f t="shared" si="4"/>
        <v>0.75857593337863027</v>
      </c>
      <c r="G275" s="99"/>
      <c r="I275" s="99"/>
      <c r="O275" s="178"/>
    </row>
    <row r="276" spans="1:15" x14ac:dyDescent="0.3">
      <c r="A276" s="106">
        <v>13115</v>
      </c>
      <c r="B276" s="106" t="s">
        <v>9</v>
      </c>
      <c r="C276" s="106">
        <v>9207</v>
      </c>
      <c r="D276" s="106">
        <v>2861</v>
      </c>
      <c r="E276" s="107">
        <v>12068</v>
      </c>
      <c r="F276" s="83">
        <f t="shared" si="4"/>
        <v>0.76292674842558839</v>
      </c>
      <c r="G276" s="99"/>
      <c r="I276" s="99"/>
      <c r="O276" s="178"/>
    </row>
    <row r="277" spans="1:15" x14ac:dyDescent="0.3">
      <c r="A277" s="106">
        <v>13116</v>
      </c>
      <c r="B277" s="106" t="s">
        <v>33</v>
      </c>
      <c r="C277" s="106">
        <v>7945</v>
      </c>
      <c r="D277" s="106">
        <v>1888</v>
      </c>
      <c r="E277" s="107">
        <v>9833</v>
      </c>
      <c r="F277" s="83">
        <f t="shared" si="4"/>
        <v>0.80799349130479003</v>
      </c>
      <c r="G277" s="99"/>
      <c r="I277" s="99"/>
      <c r="O277" s="178"/>
    </row>
    <row r="278" spans="1:15" x14ac:dyDescent="0.3">
      <c r="A278" s="106">
        <v>13117</v>
      </c>
      <c r="B278" s="106" t="s">
        <v>44</v>
      </c>
      <c r="C278" s="106">
        <v>3759</v>
      </c>
      <c r="D278" s="106">
        <v>2438</v>
      </c>
      <c r="E278" s="107">
        <v>6197</v>
      </c>
      <c r="F278" s="83">
        <f t="shared" si="4"/>
        <v>0.6065838308859125</v>
      </c>
      <c r="G278" s="99"/>
      <c r="I278" s="99"/>
      <c r="O278" s="178"/>
    </row>
    <row r="279" spans="1:15" x14ac:dyDescent="0.3">
      <c r="A279" s="106">
        <v>13118</v>
      </c>
      <c r="B279" s="106" t="s">
        <v>16</v>
      </c>
      <c r="C279" s="106">
        <v>5805</v>
      </c>
      <c r="D279" s="106">
        <v>2017</v>
      </c>
      <c r="E279" s="107">
        <v>7822</v>
      </c>
      <c r="F279" s="83">
        <f t="shared" si="4"/>
        <v>0.742137560726157</v>
      </c>
      <c r="G279" s="99"/>
      <c r="I279" s="99"/>
      <c r="O279" s="178"/>
    </row>
    <row r="280" spans="1:15" x14ac:dyDescent="0.3">
      <c r="A280" s="106">
        <v>13119</v>
      </c>
      <c r="B280" s="106" t="s">
        <v>8</v>
      </c>
      <c r="C280" s="106">
        <v>27624</v>
      </c>
      <c r="D280" s="106">
        <v>7436</v>
      </c>
      <c r="E280" s="107">
        <v>35060</v>
      </c>
      <c r="F280" s="83">
        <f t="shared" si="4"/>
        <v>0.787906446092413</v>
      </c>
      <c r="G280" s="99"/>
      <c r="I280" s="99"/>
      <c r="O280" s="178"/>
    </row>
    <row r="281" spans="1:15" x14ac:dyDescent="0.3">
      <c r="A281" s="106">
        <v>13120</v>
      </c>
      <c r="B281" s="106" t="s">
        <v>31</v>
      </c>
      <c r="C281" s="106">
        <v>8591</v>
      </c>
      <c r="D281" s="106">
        <v>5374</v>
      </c>
      <c r="E281" s="107">
        <v>13965</v>
      </c>
      <c r="F281" s="83">
        <f t="shared" si="4"/>
        <v>0.61518080916577156</v>
      </c>
      <c r="G281" s="99"/>
      <c r="I281" s="99"/>
      <c r="O281" s="178"/>
    </row>
    <row r="282" spans="1:15" x14ac:dyDescent="0.3">
      <c r="A282" s="106">
        <v>13121</v>
      </c>
      <c r="B282" s="106" t="s">
        <v>45</v>
      </c>
      <c r="C282" s="106">
        <v>3521</v>
      </c>
      <c r="D282" s="106">
        <v>1588</v>
      </c>
      <c r="E282" s="107">
        <v>5109</v>
      </c>
      <c r="F282" s="83">
        <f t="shared" si="4"/>
        <v>0.68917596398512426</v>
      </c>
      <c r="G282" s="99"/>
      <c r="I282" s="99"/>
      <c r="O282" s="178"/>
    </row>
    <row r="283" spans="1:15" x14ac:dyDescent="0.3">
      <c r="A283" s="106">
        <v>13122</v>
      </c>
      <c r="B283" s="106" t="s">
        <v>14</v>
      </c>
      <c r="C283" s="106">
        <v>3913</v>
      </c>
      <c r="D283" s="106">
        <v>959</v>
      </c>
      <c r="E283" s="107">
        <v>4872</v>
      </c>
      <c r="F283" s="83">
        <f t="shared" si="4"/>
        <v>0.80316091954022983</v>
      </c>
      <c r="G283" s="99"/>
      <c r="I283" s="99"/>
      <c r="O283" s="178"/>
    </row>
    <row r="284" spans="1:15" x14ac:dyDescent="0.3">
      <c r="A284" s="106">
        <v>13123</v>
      </c>
      <c r="B284" s="106" t="s">
        <v>4</v>
      </c>
      <c r="C284" s="106">
        <v>47032</v>
      </c>
      <c r="D284" s="106">
        <v>31063</v>
      </c>
      <c r="E284" s="107">
        <v>78095</v>
      </c>
      <c r="F284" s="83">
        <f t="shared" si="4"/>
        <v>0.60224086049042835</v>
      </c>
      <c r="G284" s="99"/>
      <c r="I284" s="99"/>
      <c r="O284" s="178"/>
    </row>
    <row r="285" spans="1:15" x14ac:dyDescent="0.3">
      <c r="A285" s="106">
        <v>13124</v>
      </c>
      <c r="B285" s="106" t="s">
        <v>15</v>
      </c>
      <c r="C285" s="106">
        <v>5791</v>
      </c>
      <c r="D285" s="106">
        <v>2827</v>
      </c>
      <c r="E285" s="107">
        <v>8618</v>
      </c>
      <c r="F285" s="83">
        <f t="shared" si="4"/>
        <v>0.67196565328382452</v>
      </c>
      <c r="G285" s="99"/>
      <c r="I285" s="99"/>
      <c r="O285" s="178"/>
    </row>
    <row r="286" spans="1:15" x14ac:dyDescent="0.3">
      <c r="A286" s="106">
        <v>13125</v>
      </c>
      <c r="B286" s="106" t="s">
        <v>12</v>
      </c>
      <c r="C286" s="106">
        <v>6437</v>
      </c>
      <c r="D286" s="106">
        <v>1396</v>
      </c>
      <c r="E286" s="107">
        <v>7833</v>
      </c>
      <c r="F286" s="83">
        <f t="shared" si="4"/>
        <v>0.8217796501978808</v>
      </c>
      <c r="G286" s="99"/>
      <c r="I286" s="99"/>
      <c r="O286" s="178"/>
    </row>
    <row r="287" spans="1:15" x14ac:dyDescent="0.3">
      <c r="A287" s="106">
        <v>13126</v>
      </c>
      <c r="B287" s="106" t="s">
        <v>40</v>
      </c>
      <c r="C287" s="106">
        <v>5123</v>
      </c>
      <c r="D287" s="106">
        <v>1259</v>
      </c>
      <c r="E287" s="107">
        <v>6382</v>
      </c>
      <c r="F287" s="83">
        <f t="shared" si="4"/>
        <v>0.80272641805076783</v>
      </c>
      <c r="G287" s="99"/>
      <c r="I287" s="99"/>
      <c r="O287" s="178"/>
    </row>
    <row r="288" spans="1:15" x14ac:dyDescent="0.3">
      <c r="A288" s="106">
        <v>13127</v>
      </c>
      <c r="B288" s="106" t="s">
        <v>6</v>
      </c>
      <c r="C288" s="106">
        <v>9564</v>
      </c>
      <c r="D288" s="106">
        <v>3535</v>
      </c>
      <c r="E288" s="107">
        <v>13099</v>
      </c>
      <c r="F288" s="83">
        <f t="shared" si="4"/>
        <v>0.73013207115046952</v>
      </c>
      <c r="G288" s="99"/>
      <c r="I288" s="99"/>
      <c r="O288" s="178"/>
    </row>
    <row r="289" spans="1:15" x14ac:dyDescent="0.3">
      <c r="A289" s="106">
        <v>13128</v>
      </c>
      <c r="B289" s="106" t="s">
        <v>10</v>
      </c>
      <c r="C289" s="106">
        <v>3262</v>
      </c>
      <c r="D289" s="106">
        <v>1740</v>
      </c>
      <c r="E289" s="107">
        <v>5002</v>
      </c>
      <c r="F289" s="83">
        <f t="shared" si="4"/>
        <v>0.65213914434226306</v>
      </c>
      <c r="G289" s="99"/>
      <c r="I289" s="99"/>
      <c r="O289" s="178"/>
    </row>
    <row r="290" spans="1:15" x14ac:dyDescent="0.3">
      <c r="A290" s="106">
        <v>13129</v>
      </c>
      <c r="B290" s="106" t="s">
        <v>22</v>
      </c>
      <c r="C290" s="106">
        <v>3943</v>
      </c>
      <c r="D290" s="106">
        <v>1576</v>
      </c>
      <c r="E290" s="107">
        <v>5519</v>
      </c>
      <c r="F290" s="83">
        <f t="shared" si="4"/>
        <v>0.71444102192426162</v>
      </c>
      <c r="G290" s="99"/>
      <c r="I290" s="99"/>
      <c r="O290" s="178"/>
    </row>
    <row r="291" spans="1:15" x14ac:dyDescent="0.3">
      <c r="A291" s="106">
        <v>13130</v>
      </c>
      <c r="B291" s="106" t="s">
        <v>41</v>
      </c>
      <c r="C291" s="106">
        <v>9503</v>
      </c>
      <c r="D291" s="106">
        <v>2203</v>
      </c>
      <c r="E291" s="107">
        <v>11706</v>
      </c>
      <c r="F291" s="83">
        <f t="shared" si="4"/>
        <v>0.81180591149837689</v>
      </c>
      <c r="G291" s="99"/>
      <c r="I291" s="99"/>
      <c r="O291" s="178"/>
    </row>
    <row r="292" spans="1:15" x14ac:dyDescent="0.3">
      <c r="A292" s="106">
        <v>13131</v>
      </c>
      <c r="B292" s="106" t="s">
        <v>38</v>
      </c>
      <c r="C292" s="106">
        <v>2372</v>
      </c>
      <c r="D292" s="106">
        <v>692</v>
      </c>
      <c r="E292" s="107">
        <v>3064</v>
      </c>
      <c r="F292" s="83">
        <f t="shared" si="4"/>
        <v>0.77415143603133163</v>
      </c>
      <c r="G292" s="99"/>
      <c r="I292" s="99"/>
      <c r="O292" s="178"/>
    </row>
    <row r="293" spans="1:15" x14ac:dyDescent="0.3">
      <c r="A293" s="106">
        <v>13132</v>
      </c>
      <c r="B293" s="106" t="s">
        <v>5</v>
      </c>
      <c r="C293" s="106">
        <v>16531</v>
      </c>
      <c r="D293" s="106">
        <v>4113</v>
      </c>
      <c r="E293" s="107">
        <v>20644</v>
      </c>
      <c r="F293" s="83">
        <f t="shared" si="4"/>
        <v>0.80076535555124972</v>
      </c>
      <c r="G293" s="99"/>
      <c r="I293" s="99"/>
      <c r="O293" s="178"/>
    </row>
    <row r="294" spans="1:15" x14ac:dyDescent="0.3">
      <c r="A294" s="106">
        <v>13201</v>
      </c>
      <c r="B294" s="106" t="s">
        <v>13</v>
      </c>
      <c r="C294" s="106">
        <v>10814</v>
      </c>
      <c r="D294" s="106">
        <v>5228</v>
      </c>
      <c r="E294" s="107">
        <v>16042</v>
      </c>
      <c r="F294" s="83">
        <f t="shared" si="4"/>
        <v>0.67410547313302582</v>
      </c>
      <c r="G294" s="99"/>
      <c r="I294" s="99"/>
      <c r="O294" s="178"/>
    </row>
    <row r="295" spans="1:15" x14ac:dyDescent="0.3">
      <c r="A295" s="106">
        <v>13202</v>
      </c>
      <c r="B295" s="106" t="s">
        <v>76</v>
      </c>
      <c r="C295" s="106">
        <v>737</v>
      </c>
      <c r="D295" s="106">
        <v>280</v>
      </c>
      <c r="E295" s="107">
        <v>1017</v>
      </c>
      <c r="F295" s="83">
        <f t="shared" si="4"/>
        <v>0.72468043264503446</v>
      </c>
      <c r="G295" s="99"/>
      <c r="I295" s="99"/>
      <c r="O295" s="178"/>
    </row>
    <row r="296" spans="1:15" x14ac:dyDescent="0.3">
      <c r="A296" s="106">
        <v>13203</v>
      </c>
      <c r="B296" s="106" t="s">
        <v>225</v>
      </c>
      <c r="C296" s="106">
        <v>0</v>
      </c>
      <c r="D296" s="106">
        <v>0</v>
      </c>
      <c r="E296" s="107">
        <v>0</v>
      </c>
      <c r="F296" s="83">
        <f t="shared" si="4"/>
        <v>0</v>
      </c>
      <c r="G296" s="99"/>
      <c r="I296" s="99"/>
      <c r="O296" s="178"/>
    </row>
    <row r="297" spans="1:15" x14ac:dyDescent="0.3">
      <c r="A297" s="106">
        <v>13301</v>
      </c>
      <c r="B297" s="106" t="s">
        <v>56</v>
      </c>
      <c r="C297" s="106">
        <v>6985</v>
      </c>
      <c r="D297" s="106">
        <v>3784</v>
      </c>
      <c r="E297" s="107">
        <v>10769</v>
      </c>
      <c r="F297" s="83">
        <f t="shared" si="4"/>
        <v>0.6486210418794689</v>
      </c>
      <c r="G297" s="99"/>
      <c r="I297" s="99"/>
      <c r="O297" s="178"/>
    </row>
    <row r="298" spans="1:15" x14ac:dyDescent="0.3">
      <c r="A298" s="106">
        <v>13302</v>
      </c>
      <c r="B298" s="106" t="s">
        <v>77</v>
      </c>
      <c r="C298" s="106">
        <v>2994</v>
      </c>
      <c r="D298" s="106">
        <v>1896</v>
      </c>
      <c r="E298" s="107">
        <v>4890</v>
      </c>
      <c r="F298" s="83">
        <f t="shared" si="4"/>
        <v>0.61226993865030677</v>
      </c>
      <c r="G298" s="99"/>
      <c r="I298" s="99"/>
      <c r="O298" s="178"/>
    </row>
    <row r="299" spans="1:15" x14ac:dyDescent="0.3">
      <c r="A299" s="106">
        <v>13303</v>
      </c>
      <c r="B299" s="106" t="s">
        <v>216</v>
      </c>
      <c r="C299" s="106">
        <v>0</v>
      </c>
      <c r="D299" s="106">
        <v>0</v>
      </c>
      <c r="E299" s="107">
        <v>0</v>
      </c>
      <c r="F299" s="83">
        <f t="shared" si="4"/>
        <v>0</v>
      </c>
      <c r="G299" s="99"/>
      <c r="I299" s="99"/>
      <c r="O299" s="178"/>
    </row>
    <row r="300" spans="1:15" x14ac:dyDescent="0.3">
      <c r="A300" s="106">
        <v>13401</v>
      </c>
      <c r="B300" s="106" t="s">
        <v>42</v>
      </c>
      <c r="C300" s="106">
        <v>4723</v>
      </c>
      <c r="D300" s="106">
        <v>3608</v>
      </c>
      <c r="E300" s="107">
        <v>8331</v>
      </c>
      <c r="F300" s="83">
        <f t="shared" si="4"/>
        <v>0.56691873724642905</v>
      </c>
      <c r="G300" s="99"/>
      <c r="I300" s="99"/>
      <c r="O300" s="178"/>
    </row>
    <row r="301" spans="1:15" x14ac:dyDescent="0.3">
      <c r="A301" s="106">
        <v>13402</v>
      </c>
      <c r="B301" s="106" t="s">
        <v>79</v>
      </c>
      <c r="C301" s="106">
        <v>1691</v>
      </c>
      <c r="D301" s="106">
        <v>1292</v>
      </c>
      <c r="E301" s="107">
        <v>2983</v>
      </c>
      <c r="F301" s="83">
        <f t="shared" si="4"/>
        <v>0.56687898089171973</v>
      </c>
      <c r="G301" s="99"/>
      <c r="I301" s="99"/>
      <c r="O301" s="178"/>
    </row>
    <row r="302" spans="1:15" x14ac:dyDescent="0.3">
      <c r="A302" s="106">
        <v>13403</v>
      </c>
      <c r="B302" s="106" t="s">
        <v>229</v>
      </c>
      <c r="C302" s="106">
        <v>0</v>
      </c>
      <c r="D302" s="106">
        <v>0</v>
      </c>
      <c r="E302" s="107">
        <v>0</v>
      </c>
      <c r="F302" s="83">
        <f t="shared" si="4"/>
        <v>0</v>
      </c>
      <c r="G302" s="99"/>
      <c r="I302" s="99"/>
      <c r="O302" s="178"/>
    </row>
    <row r="303" spans="1:15" x14ac:dyDescent="0.3">
      <c r="A303" s="106">
        <v>13404</v>
      </c>
      <c r="B303" s="106" t="s">
        <v>144</v>
      </c>
      <c r="C303" s="106">
        <v>2105</v>
      </c>
      <c r="D303" s="106">
        <v>1170</v>
      </c>
      <c r="E303" s="107">
        <v>3275</v>
      </c>
      <c r="F303" s="83">
        <f t="shared" si="4"/>
        <v>0.64274809160305346</v>
      </c>
      <c r="G303" s="99"/>
      <c r="I303" s="99"/>
      <c r="O303" s="178"/>
    </row>
    <row r="304" spans="1:15" x14ac:dyDescent="0.3">
      <c r="A304" s="106">
        <v>13501</v>
      </c>
      <c r="B304" s="106" t="s">
        <v>147</v>
      </c>
      <c r="C304" s="106">
        <v>3361</v>
      </c>
      <c r="D304" s="106">
        <v>1687</v>
      </c>
      <c r="E304" s="107">
        <v>5048</v>
      </c>
      <c r="F304" s="83">
        <f t="shared" si="4"/>
        <v>0.66580824088748014</v>
      </c>
      <c r="G304" s="99"/>
      <c r="I304" s="99"/>
      <c r="O304" s="178"/>
    </row>
    <row r="305" spans="1:15" x14ac:dyDescent="0.3">
      <c r="A305" s="106">
        <v>13502</v>
      </c>
      <c r="B305" s="106" t="s">
        <v>215</v>
      </c>
      <c r="C305" s="106">
        <v>0</v>
      </c>
      <c r="D305" s="106">
        <v>0</v>
      </c>
      <c r="E305" s="107">
        <v>0</v>
      </c>
      <c r="F305" s="83">
        <f t="shared" si="4"/>
        <v>0</v>
      </c>
      <c r="G305" s="99"/>
      <c r="I305" s="99"/>
      <c r="O305" s="178"/>
    </row>
    <row r="306" spans="1:15" x14ac:dyDescent="0.3">
      <c r="A306" s="106">
        <v>13503</v>
      </c>
      <c r="B306" s="106" t="s">
        <v>155</v>
      </c>
      <c r="C306" s="106">
        <v>2035</v>
      </c>
      <c r="D306" s="106">
        <v>552</v>
      </c>
      <c r="E306" s="107">
        <v>2587</v>
      </c>
      <c r="F306" s="83">
        <f t="shared" si="4"/>
        <v>0.78662543486664094</v>
      </c>
      <c r="G306" s="99"/>
      <c r="I306" s="99"/>
      <c r="O306" s="178"/>
    </row>
    <row r="307" spans="1:15" x14ac:dyDescent="0.3">
      <c r="A307" s="106">
        <v>13504</v>
      </c>
      <c r="B307" s="106" t="s">
        <v>239</v>
      </c>
      <c r="C307" s="106">
        <v>311</v>
      </c>
      <c r="D307" s="106">
        <v>245</v>
      </c>
      <c r="E307" s="107">
        <v>556</v>
      </c>
      <c r="F307" s="83">
        <f t="shared" si="4"/>
        <v>0.55935251798561147</v>
      </c>
      <c r="G307" s="99"/>
      <c r="I307" s="99"/>
      <c r="O307" s="178"/>
    </row>
    <row r="308" spans="1:15" x14ac:dyDescent="0.3">
      <c r="A308" s="106">
        <v>13505</v>
      </c>
      <c r="B308" s="106" t="s">
        <v>249</v>
      </c>
      <c r="C308" s="106">
        <v>155</v>
      </c>
      <c r="D308" s="106">
        <v>43</v>
      </c>
      <c r="E308" s="107">
        <v>198</v>
      </c>
      <c r="F308" s="83">
        <f t="shared" si="4"/>
        <v>0.78282828282828287</v>
      </c>
      <c r="G308" s="99"/>
      <c r="I308" s="99"/>
      <c r="O308" s="178"/>
    </row>
    <row r="309" spans="1:15" x14ac:dyDescent="0.3">
      <c r="A309" s="106">
        <v>13601</v>
      </c>
      <c r="B309" s="106" t="s">
        <v>63</v>
      </c>
      <c r="C309" s="106">
        <v>4356</v>
      </c>
      <c r="D309" s="106">
        <v>406</v>
      </c>
      <c r="E309" s="107">
        <v>4762</v>
      </c>
      <c r="F309" s="83">
        <f t="shared" si="4"/>
        <v>0.9147417051658967</v>
      </c>
      <c r="G309" s="99"/>
      <c r="I309" s="99"/>
      <c r="O309" s="178"/>
    </row>
    <row r="310" spans="1:15" x14ac:dyDescent="0.3">
      <c r="A310" s="106">
        <v>13602</v>
      </c>
      <c r="B310" s="106" t="s">
        <v>134</v>
      </c>
      <c r="C310" s="106">
        <v>897</v>
      </c>
      <c r="D310" s="106">
        <v>20</v>
      </c>
      <c r="E310" s="107">
        <v>917</v>
      </c>
      <c r="F310" s="83">
        <f t="shared" si="4"/>
        <v>0.97818974918211554</v>
      </c>
      <c r="G310" s="99"/>
      <c r="I310" s="99"/>
      <c r="O310" s="178"/>
    </row>
    <row r="311" spans="1:15" x14ac:dyDescent="0.3">
      <c r="A311" s="106">
        <v>13603</v>
      </c>
      <c r="B311" s="106" t="s">
        <v>223</v>
      </c>
      <c r="C311" s="106">
        <v>1693</v>
      </c>
      <c r="D311" s="106">
        <v>185</v>
      </c>
      <c r="E311" s="107">
        <v>1878</v>
      </c>
      <c r="F311" s="83">
        <f t="shared" si="4"/>
        <v>0.90149094781682637</v>
      </c>
      <c r="G311" s="99"/>
      <c r="I311" s="99"/>
      <c r="O311" s="178"/>
    </row>
    <row r="312" spans="1:15" x14ac:dyDescent="0.3">
      <c r="A312" s="106">
        <v>13604</v>
      </c>
      <c r="B312" s="106" t="s">
        <v>54</v>
      </c>
      <c r="C312" s="106">
        <v>0</v>
      </c>
      <c r="D312" s="106">
        <v>0</v>
      </c>
      <c r="E312" s="107">
        <v>0</v>
      </c>
      <c r="F312" s="83">
        <f t="shared" si="4"/>
        <v>0</v>
      </c>
      <c r="G312" s="99"/>
      <c r="I312" s="99"/>
      <c r="O312" s="178"/>
    </row>
    <row r="313" spans="1:15" x14ac:dyDescent="0.3">
      <c r="A313" s="106">
        <v>13605</v>
      </c>
      <c r="B313" s="106" t="s">
        <v>78</v>
      </c>
      <c r="C313" s="106">
        <v>3863</v>
      </c>
      <c r="D313" s="106">
        <v>52</v>
      </c>
      <c r="E313" s="107">
        <v>3915</v>
      </c>
      <c r="F313" s="83">
        <f t="shared" si="4"/>
        <v>0.98671775223499358</v>
      </c>
      <c r="G313" s="99"/>
      <c r="I313" s="99"/>
      <c r="O313" s="178"/>
    </row>
    <row r="314" spans="1:15" x14ac:dyDescent="0.3">
      <c r="A314" s="106">
        <v>14101</v>
      </c>
      <c r="B314" s="106" t="s">
        <v>62</v>
      </c>
      <c r="C314" s="106">
        <v>9940</v>
      </c>
      <c r="D314" s="106">
        <v>2567</v>
      </c>
      <c r="E314" s="107">
        <v>12507</v>
      </c>
      <c r="F314" s="83">
        <f t="shared" si="4"/>
        <v>0.79475493723514834</v>
      </c>
      <c r="G314" s="99"/>
      <c r="I314" s="99"/>
      <c r="O314" s="178"/>
    </row>
    <row r="315" spans="1:15" x14ac:dyDescent="0.3">
      <c r="A315" s="106">
        <v>14102</v>
      </c>
      <c r="B315" s="106" t="s">
        <v>267</v>
      </c>
      <c r="C315" s="106">
        <v>177</v>
      </c>
      <c r="D315" s="106">
        <v>88</v>
      </c>
      <c r="E315" s="107">
        <v>265</v>
      </c>
      <c r="F315" s="83">
        <f t="shared" si="4"/>
        <v>0.66792452830188676</v>
      </c>
      <c r="G315" s="99"/>
      <c r="I315" s="99"/>
      <c r="O315" s="178"/>
    </row>
    <row r="316" spans="1:15" x14ac:dyDescent="0.3">
      <c r="A316" s="106">
        <v>14103</v>
      </c>
      <c r="B316" s="106" t="s">
        <v>108</v>
      </c>
      <c r="C316" s="106">
        <v>1138</v>
      </c>
      <c r="D316" s="106">
        <v>59</v>
      </c>
      <c r="E316" s="107">
        <v>1197</v>
      </c>
      <c r="F316" s="83">
        <f t="shared" si="4"/>
        <v>0.95071010860484539</v>
      </c>
      <c r="G316" s="99"/>
      <c r="I316" s="99"/>
      <c r="O316" s="178"/>
    </row>
    <row r="317" spans="1:15" x14ac:dyDescent="0.3">
      <c r="A317" s="106">
        <v>14104</v>
      </c>
      <c r="B317" s="106" t="s">
        <v>183</v>
      </c>
      <c r="C317" s="106">
        <v>733</v>
      </c>
      <c r="D317" s="106">
        <v>306</v>
      </c>
      <c r="E317" s="107">
        <v>1039</v>
      </c>
      <c r="F317" s="83">
        <f t="shared" si="4"/>
        <v>0.70548604427333972</v>
      </c>
      <c r="G317" s="99"/>
      <c r="I317" s="99"/>
      <c r="O317" s="178"/>
    </row>
    <row r="318" spans="1:15" x14ac:dyDescent="0.3">
      <c r="A318" s="106">
        <v>14105</v>
      </c>
      <c r="B318" s="106" t="s">
        <v>233</v>
      </c>
      <c r="C318" s="106">
        <v>169</v>
      </c>
      <c r="D318" s="106">
        <v>61</v>
      </c>
      <c r="E318" s="107">
        <v>230</v>
      </c>
      <c r="F318" s="83">
        <f t="shared" si="4"/>
        <v>0.73478260869565215</v>
      </c>
      <c r="G318" s="99"/>
      <c r="I318" s="99"/>
      <c r="O318" s="178"/>
    </row>
    <row r="319" spans="1:15" x14ac:dyDescent="0.3">
      <c r="A319" s="106">
        <v>14106</v>
      </c>
      <c r="B319" s="106" t="s">
        <v>232</v>
      </c>
      <c r="C319" s="106">
        <v>977</v>
      </c>
      <c r="D319" s="106">
        <v>519</v>
      </c>
      <c r="E319" s="107">
        <v>1496</v>
      </c>
      <c r="F319" s="83">
        <f t="shared" si="4"/>
        <v>0.65307486631016043</v>
      </c>
      <c r="G319" s="99"/>
      <c r="I319" s="99"/>
      <c r="O319" s="178"/>
    </row>
    <row r="320" spans="1:15" x14ac:dyDescent="0.3">
      <c r="A320" s="106">
        <v>14107</v>
      </c>
      <c r="B320" s="106" t="s">
        <v>198</v>
      </c>
      <c r="C320" s="106">
        <v>639</v>
      </c>
      <c r="D320" s="106">
        <v>120</v>
      </c>
      <c r="E320" s="107">
        <v>759</v>
      </c>
      <c r="F320" s="83">
        <f t="shared" si="4"/>
        <v>0.84189723320158105</v>
      </c>
      <c r="G320" s="99"/>
      <c r="I320" s="99"/>
      <c r="O320" s="178"/>
    </row>
    <row r="321" spans="1:15" x14ac:dyDescent="0.3">
      <c r="A321" s="106">
        <v>14108</v>
      </c>
      <c r="B321" s="106" t="s">
        <v>283</v>
      </c>
      <c r="C321" s="106">
        <v>2502</v>
      </c>
      <c r="D321" s="106">
        <v>432</v>
      </c>
      <c r="E321" s="107">
        <v>2934</v>
      </c>
      <c r="F321" s="83">
        <f t="shared" si="4"/>
        <v>0.85276073619631898</v>
      </c>
      <c r="G321" s="99"/>
      <c r="I321" s="99"/>
      <c r="O321" s="178"/>
    </row>
    <row r="322" spans="1:15" x14ac:dyDescent="0.3">
      <c r="A322" s="106">
        <v>14201</v>
      </c>
      <c r="B322" s="106" t="s">
        <v>163</v>
      </c>
      <c r="C322" s="106">
        <v>1514</v>
      </c>
      <c r="D322" s="106">
        <v>86</v>
      </c>
      <c r="E322" s="107">
        <v>1600</v>
      </c>
      <c r="F322" s="83">
        <f t="shared" si="4"/>
        <v>0.94625000000000004</v>
      </c>
      <c r="G322" s="99"/>
      <c r="I322" s="99"/>
      <c r="O322" s="178"/>
    </row>
    <row r="323" spans="1:15" x14ac:dyDescent="0.3">
      <c r="A323" s="106">
        <v>14202</v>
      </c>
      <c r="B323" s="106" t="s">
        <v>175</v>
      </c>
      <c r="C323" s="106">
        <v>629</v>
      </c>
      <c r="D323" s="106">
        <v>150</v>
      </c>
      <c r="E323" s="107">
        <v>779</v>
      </c>
      <c r="F323" s="83">
        <f t="shared" si="4"/>
        <v>0.80744544287548137</v>
      </c>
      <c r="G323" s="99"/>
      <c r="I323" s="99"/>
      <c r="O323" s="178"/>
    </row>
    <row r="324" spans="1:15" x14ac:dyDescent="0.3">
      <c r="A324" s="106">
        <v>14203</v>
      </c>
      <c r="B324" s="106" t="s">
        <v>264</v>
      </c>
      <c r="C324" s="106">
        <v>322</v>
      </c>
      <c r="D324" s="106">
        <v>133</v>
      </c>
      <c r="E324" s="107">
        <v>455</v>
      </c>
      <c r="F324" s="83">
        <f t="shared" si="4"/>
        <v>0.70769230769230773</v>
      </c>
      <c r="G324" s="99"/>
      <c r="I324" s="99"/>
      <c r="O324" s="178"/>
    </row>
    <row r="325" spans="1:15" x14ac:dyDescent="0.3">
      <c r="A325" s="106">
        <v>14204</v>
      </c>
      <c r="B325" s="106" t="s">
        <v>99</v>
      </c>
      <c r="C325" s="106">
        <v>1791</v>
      </c>
      <c r="D325" s="106">
        <v>497</v>
      </c>
      <c r="E325" s="107">
        <v>2288</v>
      </c>
      <c r="F325" s="83">
        <f t="shared" si="4"/>
        <v>0.78277972027972031</v>
      </c>
      <c r="G325" s="99"/>
      <c r="I325" s="99"/>
      <c r="O325" s="178"/>
    </row>
    <row r="326" spans="1:15" x14ac:dyDescent="0.3">
      <c r="A326" s="106">
        <v>15101</v>
      </c>
      <c r="B326" s="106" t="s">
        <v>58</v>
      </c>
      <c r="C326" s="106">
        <v>7518</v>
      </c>
      <c r="D326" s="106">
        <v>3103</v>
      </c>
      <c r="E326" s="107">
        <v>10621</v>
      </c>
      <c r="F326" s="83">
        <f t="shared" ref="F326:F350" si="5">IFERROR(C326/E326,0)</f>
        <v>0.70784295264099428</v>
      </c>
      <c r="G326" s="99"/>
      <c r="I326" s="99"/>
      <c r="O326" s="178"/>
    </row>
    <row r="327" spans="1:15" x14ac:dyDescent="0.3">
      <c r="A327" s="106">
        <v>15102</v>
      </c>
      <c r="B327" s="106" t="s">
        <v>307</v>
      </c>
      <c r="C327" s="106">
        <v>0</v>
      </c>
      <c r="D327" s="106">
        <v>0</v>
      </c>
      <c r="E327" s="107">
        <v>0</v>
      </c>
      <c r="F327" s="83">
        <f t="shared" si="5"/>
        <v>0</v>
      </c>
      <c r="G327" s="99"/>
      <c r="I327" s="99"/>
      <c r="O327" s="178"/>
    </row>
    <row r="328" spans="1:15" x14ac:dyDescent="0.3">
      <c r="A328" s="106">
        <v>15201</v>
      </c>
      <c r="B328" s="106" t="s">
        <v>291</v>
      </c>
      <c r="C328" s="106">
        <v>94</v>
      </c>
      <c r="D328" s="106">
        <v>7</v>
      </c>
      <c r="E328" s="107">
        <v>101</v>
      </c>
      <c r="F328" s="83">
        <f t="shared" si="5"/>
        <v>0.93069306930693074</v>
      </c>
      <c r="G328" s="99"/>
      <c r="I328" s="99"/>
      <c r="O328" s="178"/>
    </row>
    <row r="329" spans="1:15" x14ac:dyDescent="0.3">
      <c r="A329" s="106">
        <v>15202</v>
      </c>
      <c r="B329" s="106" t="s">
        <v>319</v>
      </c>
      <c r="C329" s="106">
        <v>5</v>
      </c>
      <c r="D329" s="106">
        <v>0</v>
      </c>
      <c r="E329" s="107">
        <v>5</v>
      </c>
      <c r="F329" s="83">
        <f t="shared" si="5"/>
        <v>1</v>
      </c>
      <c r="G329" s="99"/>
      <c r="I329" s="99"/>
      <c r="O329" s="178"/>
    </row>
    <row r="330" spans="1:15" x14ac:dyDescent="0.3">
      <c r="A330" s="106">
        <v>16101</v>
      </c>
      <c r="B330" s="106" t="s">
        <v>69</v>
      </c>
      <c r="C330" s="106">
        <v>7341</v>
      </c>
      <c r="D330" s="106">
        <v>2114</v>
      </c>
      <c r="E330" s="107">
        <v>9455</v>
      </c>
      <c r="F330" s="83">
        <f t="shared" si="5"/>
        <v>0.77641459545214175</v>
      </c>
      <c r="G330" s="99"/>
      <c r="I330" s="99"/>
      <c r="O330" s="178"/>
    </row>
    <row r="331" spans="1:15" x14ac:dyDescent="0.3">
      <c r="A331" s="106">
        <v>16102</v>
      </c>
      <c r="B331" s="106" t="s">
        <v>218</v>
      </c>
      <c r="C331" s="106">
        <v>1374</v>
      </c>
      <c r="D331" s="106">
        <v>3</v>
      </c>
      <c r="E331" s="107">
        <v>1377</v>
      </c>
      <c r="F331" s="83">
        <f t="shared" si="5"/>
        <v>0.9978213507625272</v>
      </c>
      <c r="G331" s="99"/>
      <c r="I331" s="99"/>
      <c r="O331" s="178"/>
    </row>
    <row r="332" spans="1:15" x14ac:dyDescent="0.3">
      <c r="A332" s="106">
        <v>16103</v>
      </c>
      <c r="B332" s="106" t="s">
        <v>71</v>
      </c>
      <c r="C332" s="106">
        <v>776</v>
      </c>
      <c r="D332" s="106">
        <v>330</v>
      </c>
      <c r="E332" s="107">
        <v>1106</v>
      </c>
      <c r="F332" s="83">
        <f t="shared" si="5"/>
        <v>0.70162748643761297</v>
      </c>
      <c r="G332" s="99"/>
      <c r="I332" s="99"/>
      <c r="O332" s="178"/>
    </row>
    <row r="333" spans="1:15" x14ac:dyDescent="0.3">
      <c r="A333" s="106">
        <v>16104</v>
      </c>
      <c r="B333" s="106" t="s">
        <v>300</v>
      </c>
      <c r="C333" s="106">
        <v>340</v>
      </c>
      <c r="D333" s="106">
        <v>47</v>
      </c>
      <c r="E333" s="107">
        <v>387</v>
      </c>
      <c r="F333" s="83">
        <f t="shared" si="5"/>
        <v>0.87855297157622736</v>
      </c>
      <c r="G333" s="99"/>
      <c r="I333" s="99"/>
      <c r="O333" s="178"/>
    </row>
    <row r="334" spans="1:15" x14ac:dyDescent="0.3">
      <c r="A334" s="106">
        <v>16105</v>
      </c>
      <c r="B334" s="106" t="s">
        <v>246</v>
      </c>
      <c r="C334" s="106">
        <v>218</v>
      </c>
      <c r="D334" s="106">
        <v>45</v>
      </c>
      <c r="E334" s="107">
        <v>263</v>
      </c>
      <c r="F334" s="83">
        <f t="shared" si="5"/>
        <v>0.82889733840304181</v>
      </c>
      <c r="G334" s="99"/>
      <c r="I334" s="99"/>
      <c r="O334" s="178"/>
    </row>
    <row r="335" spans="1:15" x14ac:dyDescent="0.3">
      <c r="A335" s="106">
        <v>16106</v>
      </c>
      <c r="B335" s="106" t="s">
        <v>272</v>
      </c>
      <c r="C335" s="106">
        <v>556</v>
      </c>
      <c r="D335" s="106">
        <v>35</v>
      </c>
      <c r="E335" s="107">
        <v>591</v>
      </c>
      <c r="F335" s="83">
        <f t="shared" si="5"/>
        <v>0.94077834179357023</v>
      </c>
      <c r="G335" s="99"/>
      <c r="I335" s="99"/>
      <c r="O335" s="178"/>
    </row>
    <row r="336" spans="1:15" x14ac:dyDescent="0.3">
      <c r="A336" s="106">
        <v>16107</v>
      </c>
      <c r="B336" s="106" t="s">
        <v>338</v>
      </c>
      <c r="C336" s="106">
        <v>844</v>
      </c>
      <c r="D336" s="106">
        <v>60</v>
      </c>
      <c r="E336" s="107">
        <v>904</v>
      </c>
      <c r="F336" s="83">
        <f t="shared" si="5"/>
        <v>0.9336283185840708</v>
      </c>
      <c r="G336" s="99"/>
      <c r="I336" s="99"/>
      <c r="O336" s="178"/>
    </row>
    <row r="337" spans="1:15" x14ac:dyDescent="0.3">
      <c r="A337" s="106">
        <v>16108</v>
      </c>
      <c r="B337" s="106" t="s">
        <v>334</v>
      </c>
      <c r="C337" s="106">
        <v>0</v>
      </c>
      <c r="D337" s="106">
        <v>0</v>
      </c>
      <c r="E337" s="107">
        <v>0</v>
      </c>
      <c r="F337" s="83">
        <f t="shared" si="5"/>
        <v>0</v>
      </c>
      <c r="G337" s="99"/>
      <c r="I337" s="99"/>
      <c r="O337" s="178"/>
    </row>
    <row r="338" spans="1:15" x14ac:dyDescent="0.3">
      <c r="A338" s="106">
        <v>16109</v>
      </c>
      <c r="B338" s="106" t="s">
        <v>115</v>
      </c>
      <c r="C338" s="106">
        <v>418</v>
      </c>
      <c r="D338" s="106">
        <v>99</v>
      </c>
      <c r="E338" s="107">
        <v>517</v>
      </c>
      <c r="F338" s="83">
        <f t="shared" si="5"/>
        <v>0.80851063829787229</v>
      </c>
      <c r="G338" s="99"/>
      <c r="I338" s="99"/>
      <c r="O338" s="178"/>
    </row>
    <row r="339" spans="1:15" x14ac:dyDescent="0.3">
      <c r="A339" s="106">
        <v>16201</v>
      </c>
      <c r="B339" s="106" t="s">
        <v>139</v>
      </c>
      <c r="C339" s="106">
        <v>425</v>
      </c>
      <c r="D339" s="106">
        <v>38</v>
      </c>
      <c r="E339" s="107">
        <v>463</v>
      </c>
      <c r="F339" s="83">
        <f t="shared" si="5"/>
        <v>0.91792656587472998</v>
      </c>
      <c r="G339" s="99"/>
      <c r="I339" s="99"/>
      <c r="O339" s="178"/>
    </row>
    <row r="340" spans="1:15" x14ac:dyDescent="0.3">
      <c r="A340" s="106">
        <v>16202</v>
      </c>
      <c r="B340" s="106" t="s">
        <v>343</v>
      </c>
      <c r="C340" s="106">
        <v>0</v>
      </c>
      <c r="D340" s="106">
        <v>0</v>
      </c>
      <c r="E340" s="107">
        <v>0</v>
      </c>
      <c r="F340" s="83">
        <f t="shared" si="5"/>
        <v>0</v>
      </c>
      <c r="G340" s="99"/>
      <c r="I340" s="99"/>
      <c r="O340" s="178"/>
    </row>
    <row r="341" spans="1:15" x14ac:dyDescent="0.3">
      <c r="A341" s="106">
        <v>16203</v>
      </c>
      <c r="B341" s="106" t="s">
        <v>342</v>
      </c>
      <c r="C341" s="106">
        <v>927</v>
      </c>
      <c r="D341" s="106">
        <v>110</v>
      </c>
      <c r="E341" s="107">
        <v>1037</v>
      </c>
      <c r="F341" s="83">
        <f t="shared" si="5"/>
        <v>0.8939247830279653</v>
      </c>
      <c r="G341" s="99"/>
      <c r="I341" s="99"/>
      <c r="O341" s="178"/>
    </row>
    <row r="342" spans="1:15" x14ac:dyDescent="0.3">
      <c r="A342" s="106">
        <v>16204</v>
      </c>
      <c r="B342" s="106" t="s">
        <v>329</v>
      </c>
      <c r="C342" s="106">
        <v>99</v>
      </c>
      <c r="D342" s="106">
        <v>4</v>
      </c>
      <c r="E342" s="107">
        <v>103</v>
      </c>
      <c r="F342" s="83">
        <f t="shared" si="5"/>
        <v>0.96116504854368934</v>
      </c>
      <c r="G342" s="99"/>
      <c r="I342" s="99"/>
      <c r="O342" s="178"/>
    </row>
    <row r="343" spans="1:15" x14ac:dyDescent="0.3">
      <c r="A343" s="106">
        <v>16205</v>
      </c>
      <c r="B343" s="106" t="s">
        <v>263</v>
      </c>
      <c r="C343" s="106">
        <v>140</v>
      </c>
      <c r="D343" s="106">
        <v>3</v>
      </c>
      <c r="E343" s="107">
        <v>143</v>
      </c>
      <c r="F343" s="83">
        <f t="shared" si="5"/>
        <v>0.97902097902097907</v>
      </c>
      <c r="G343" s="99"/>
      <c r="I343" s="99"/>
      <c r="O343" s="178"/>
    </row>
    <row r="344" spans="1:15" x14ac:dyDescent="0.3">
      <c r="A344" s="106">
        <v>16206</v>
      </c>
      <c r="B344" s="106" t="s">
        <v>190</v>
      </c>
      <c r="C344" s="106">
        <v>196</v>
      </c>
      <c r="D344" s="106">
        <v>62</v>
      </c>
      <c r="E344" s="107">
        <v>258</v>
      </c>
      <c r="F344" s="83">
        <f t="shared" si="5"/>
        <v>0.75968992248062017</v>
      </c>
      <c r="G344" s="99"/>
      <c r="I344" s="99"/>
      <c r="O344" s="178"/>
    </row>
    <row r="345" spans="1:15" x14ac:dyDescent="0.3">
      <c r="A345" s="106">
        <v>16207</v>
      </c>
      <c r="B345" s="106" t="s">
        <v>348</v>
      </c>
      <c r="C345" s="106">
        <v>99</v>
      </c>
      <c r="D345" s="106">
        <v>45</v>
      </c>
      <c r="E345" s="107">
        <v>144</v>
      </c>
      <c r="F345" s="83">
        <f t="shared" si="5"/>
        <v>0.6875</v>
      </c>
      <c r="G345" s="99"/>
      <c r="I345" s="99"/>
      <c r="O345" s="178"/>
    </row>
    <row r="346" spans="1:15" x14ac:dyDescent="0.3">
      <c r="A346" s="106">
        <v>16301</v>
      </c>
      <c r="B346" s="106" t="s">
        <v>91</v>
      </c>
      <c r="C346" s="106">
        <v>1909</v>
      </c>
      <c r="D346" s="106">
        <v>69</v>
      </c>
      <c r="E346" s="107">
        <v>1978</v>
      </c>
      <c r="F346" s="83">
        <f t="shared" si="5"/>
        <v>0.96511627906976749</v>
      </c>
      <c r="G346" s="99"/>
      <c r="I346" s="99"/>
      <c r="O346" s="178"/>
    </row>
    <row r="347" spans="1:15" x14ac:dyDescent="0.3">
      <c r="A347" s="106">
        <v>16302</v>
      </c>
      <c r="B347" s="106" t="s">
        <v>290</v>
      </c>
      <c r="C347" s="106">
        <v>622</v>
      </c>
      <c r="D347" s="106">
        <v>15</v>
      </c>
      <c r="E347" s="107">
        <v>637</v>
      </c>
      <c r="F347" s="83">
        <f t="shared" si="5"/>
        <v>0.97645211930926212</v>
      </c>
      <c r="G347" s="99"/>
      <c r="I347" s="99"/>
      <c r="O347" s="178"/>
    </row>
    <row r="348" spans="1:15" x14ac:dyDescent="0.3">
      <c r="A348" s="106">
        <v>16303</v>
      </c>
      <c r="B348" s="106" t="s">
        <v>315</v>
      </c>
      <c r="C348" s="106">
        <v>261</v>
      </c>
      <c r="D348" s="106">
        <v>96</v>
      </c>
      <c r="E348" s="107">
        <v>357</v>
      </c>
      <c r="F348" s="83">
        <f t="shared" si="5"/>
        <v>0.73109243697478987</v>
      </c>
      <c r="G348" s="99"/>
      <c r="I348" s="99"/>
      <c r="O348" s="178"/>
    </row>
    <row r="349" spans="1:15" x14ac:dyDescent="0.3">
      <c r="A349" s="106">
        <v>16304</v>
      </c>
      <c r="B349" s="106" t="s">
        <v>287</v>
      </c>
      <c r="C349" s="106">
        <v>264</v>
      </c>
      <c r="D349" s="106">
        <v>3</v>
      </c>
      <c r="E349" s="107">
        <v>267</v>
      </c>
      <c r="F349" s="83">
        <f t="shared" si="5"/>
        <v>0.9887640449438202</v>
      </c>
      <c r="G349" s="99"/>
      <c r="I349" s="99"/>
      <c r="O349" s="178"/>
    </row>
    <row r="350" spans="1:15" x14ac:dyDescent="0.3">
      <c r="A350" s="106">
        <v>16305</v>
      </c>
      <c r="B350" s="106" t="s">
        <v>268</v>
      </c>
      <c r="C350" s="106">
        <v>296</v>
      </c>
      <c r="D350" s="106">
        <v>0</v>
      </c>
      <c r="E350" s="107">
        <v>296</v>
      </c>
      <c r="F350" s="83">
        <f t="shared" si="5"/>
        <v>1</v>
      </c>
      <c r="G350" s="99"/>
      <c r="I350" s="99"/>
      <c r="O350" s="178"/>
    </row>
    <row r="351" spans="1:15" hidden="1" x14ac:dyDescent="0.3">
      <c r="C351" s="107"/>
      <c r="D351" s="107"/>
      <c r="E351" s="107"/>
    </row>
    <row r="352" spans="1:15" hidden="1" x14ac:dyDescent="0.3">
      <c r="A352" s="40"/>
    </row>
    <row r="353" spans="1:1" hidden="1" x14ac:dyDescent="0.3">
      <c r="A353" s="40"/>
    </row>
    <row r="354" spans="1:1" hidden="1" x14ac:dyDescent="0.3">
      <c r="A354" s="106"/>
    </row>
    <row r="355" spans="1:1" hidden="1" x14ac:dyDescent="0.3"/>
  </sheetData>
  <sheetProtection algorithmName="SHA-512" hashValue="JOklVxkUZ3QJ6J/rU3vPUESCAA+GH+7w7DEhGDiGfBNzGkIYBFg9l587Z9FB0rHCdbeEi2/ZO8dlZZ2rOh3xeA==" saltValue="IhDFmguFTweP2VbEbXrSsg==" spinCount="100000" sheet="1" objects="1" scenarios="1"/>
  <mergeCells count="1">
    <mergeCell ref="A4:XFD4"/>
  </mergeCells>
  <phoneticPr fontId="5" type="noConversion"/>
  <pageMargins left="0.7" right="0.7" top="0.75" bottom="0.75" header="0.3" footer="0.3"/>
  <pageSetup paperSize="9" orientation="portrait" horizontalDpi="240" verticalDpi="14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9" tint="0.79998168889431442"/>
  </sheetPr>
  <dimension ref="A1:K352"/>
  <sheetViews>
    <sheetView showGridLines="0" showRowColHeaders="0" workbookViewId="0">
      <selection activeCell="C6" sqref="C6"/>
    </sheetView>
  </sheetViews>
  <sheetFormatPr baseColWidth="10" defaultColWidth="0" defaultRowHeight="14.4" zeroHeight="1" x14ac:dyDescent="0.3"/>
  <cols>
    <col min="1" max="1" width="11.6640625" style="2" customWidth="1"/>
    <col min="2" max="2" width="26.88671875" style="2" customWidth="1"/>
    <col min="3" max="4" width="16.5546875" style="46" bestFit="1" customWidth="1"/>
    <col min="5" max="5" width="18" style="13" bestFit="1" customWidth="1"/>
    <col min="6" max="6" width="16.33203125" style="28" customWidth="1"/>
    <col min="7" max="7" width="11.5546875" hidden="1" customWidth="1"/>
    <col min="8" max="8" width="13" hidden="1" customWidth="1"/>
    <col min="9" max="10" width="11.5546875" hidden="1" customWidth="1"/>
    <col min="11" max="11" width="12.109375" hidden="1" customWidth="1"/>
    <col min="12" max="16384" width="11.5546875" hidden="1"/>
  </cols>
  <sheetData>
    <row r="1" spans="1:11" s="228" customFormat="1" ht="15" thickBot="1" x14ac:dyDescent="0.35">
      <c r="A1" s="228" t="s">
        <v>977</v>
      </c>
    </row>
    <row r="2" spans="1:11" s="7" customFormat="1" x14ac:dyDescent="0.3">
      <c r="A2" s="29"/>
      <c r="C2" s="45"/>
      <c r="D2" s="45"/>
      <c r="E2" s="30" t="s">
        <v>345</v>
      </c>
      <c r="F2" s="31"/>
    </row>
    <row r="3" spans="1:11" ht="15" thickBot="1" x14ac:dyDescent="0.35">
      <c r="A3"/>
      <c r="B3"/>
      <c r="E3" s="154">
        <f>MAX(E6:E350)</f>
        <v>6.4918627915502807</v>
      </c>
    </row>
    <row r="4" spans="1:11" s="130" customFormat="1" x14ac:dyDescent="0.3">
      <c r="A4" s="133"/>
      <c r="B4" s="133"/>
      <c r="C4" s="134"/>
      <c r="D4" s="134"/>
      <c r="E4" s="135"/>
      <c r="F4" s="135"/>
      <c r="G4" s="133"/>
    </row>
    <row r="5" spans="1:11" ht="28.8" x14ac:dyDescent="0.3">
      <c r="A5" s="112" t="s">
        <v>0</v>
      </c>
      <c r="B5" s="112" t="s">
        <v>2</v>
      </c>
      <c r="C5" s="112" t="s">
        <v>374</v>
      </c>
      <c r="D5" s="112" t="s">
        <v>375</v>
      </c>
      <c r="E5" s="113" t="s">
        <v>391</v>
      </c>
      <c r="F5" s="142" t="s">
        <v>393</v>
      </c>
      <c r="G5" s="9"/>
      <c r="H5" s="40"/>
    </row>
    <row r="6" spans="1:11" x14ac:dyDescent="0.3">
      <c r="A6" s="115">
        <v>1101</v>
      </c>
      <c r="B6" s="115" t="s">
        <v>59</v>
      </c>
      <c r="C6" s="116">
        <v>30929214</v>
      </c>
      <c r="D6" s="194">
        <v>17158640</v>
      </c>
      <c r="E6" s="117">
        <f t="shared" ref="E6:E69" si="0">IFERROR(C6/D6,0)</f>
        <v>1.8025446072649114</v>
      </c>
      <c r="F6" s="117">
        <f>(E6/$E$3)</f>
        <v>0.27766215416799606</v>
      </c>
      <c r="H6" s="192"/>
      <c r="I6" s="195"/>
      <c r="J6" s="179"/>
    </row>
    <row r="7" spans="1:11" x14ac:dyDescent="0.3">
      <c r="A7" s="115">
        <v>1107</v>
      </c>
      <c r="B7" s="115" t="s">
        <v>68</v>
      </c>
      <c r="C7" s="116">
        <v>5219125</v>
      </c>
      <c r="D7" s="194">
        <v>8089627</v>
      </c>
      <c r="E7" s="117">
        <f t="shared" si="0"/>
        <v>0.64516262616310982</v>
      </c>
      <c r="F7" s="117">
        <f t="shared" ref="F7:F70" si="1">(E7/$E$3)</f>
        <v>9.9380200549346889E-2</v>
      </c>
      <c r="H7" s="192"/>
      <c r="I7" s="195"/>
      <c r="J7" s="179"/>
      <c r="K7" s="40"/>
    </row>
    <row r="8" spans="1:11" x14ac:dyDescent="0.3">
      <c r="A8" s="115">
        <v>1401</v>
      </c>
      <c r="B8" s="115" t="s">
        <v>217</v>
      </c>
      <c r="C8" s="116">
        <v>3962877</v>
      </c>
      <c r="D8" s="194">
        <v>4118008</v>
      </c>
      <c r="E8" s="117">
        <f t="shared" si="0"/>
        <v>0.96232863073602581</v>
      </c>
      <c r="F8" s="117">
        <f t="shared" si="1"/>
        <v>0.14823613216049167</v>
      </c>
      <c r="H8" s="192"/>
      <c r="I8" s="195"/>
      <c r="J8" s="179"/>
      <c r="K8" s="40"/>
    </row>
    <row r="9" spans="1:11" x14ac:dyDescent="0.3">
      <c r="A9" s="115">
        <v>1402</v>
      </c>
      <c r="B9" s="115" t="s">
        <v>258</v>
      </c>
      <c r="C9" s="116">
        <v>36073</v>
      </c>
      <c r="D9" s="194">
        <v>1232608</v>
      </c>
      <c r="E9" s="117">
        <f t="shared" si="0"/>
        <v>2.926558970897479E-2</v>
      </c>
      <c r="F9" s="117">
        <f t="shared" si="1"/>
        <v>4.5080419362939217E-3</v>
      </c>
      <c r="H9" s="192"/>
      <c r="I9" s="195"/>
      <c r="J9" s="179"/>
      <c r="K9" s="40"/>
    </row>
    <row r="10" spans="1:11" x14ac:dyDescent="0.3">
      <c r="A10" s="115">
        <v>1403</v>
      </c>
      <c r="B10" s="115" t="s">
        <v>331</v>
      </c>
      <c r="C10" s="116">
        <v>712413</v>
      </c>
      <c r="D10" s="194">
        <v>1533877</v>
      </c>
      <c r="E10" s="117">
        <f t="shared" si="0"/>
        <v>0.46445249521311033</v>
      </c>
      <c r="F10" s="117">
        <f t="shared" si="1"/>
        <v>7.1543794150676646E-2</v>
      </c>
      <c r="H10" s="192"/>
      <c r="I10" s="195"/>
      <c r="J10" s="179"/>
      <c r="K10" s="40"/>
    </row>
    <row r="11" spans="1:11" x14ac:dyDescent="0.3">
      <c r="A11" s="115">
        <v>1404</v>
      </c>
      <c r="B11" s="115" t="s">
        <v>259</v>
      </c>
      <c r="C11" s="116">
        <v>701481</v>
      </c>
      <c r="D11" s="194">
        <v>1343709</v>
      </c>
      <c r="E11" s="117">
        <f t="shared" si="0"/>
        <v>0.52204830063652174</v>
      </c>
      <c r="F11" s="117">
        <f t="shared" si="1"/>
        <v>8.0415793956091094E-2</v>
      </c>
      <c r="H11" s="192"/>
      <c r="I11" s="195"/>
      <c r="J11" s="179"/>
      <c r="K11" s="40"/>
    </row>
    <row r="12" spans="1:11" x14ac:dyDescent="0.3">
      <c r="A12" s="115">
        <v>1405</v>
      </c>
      <c r="B12" s="115" t="s">
        <v>206</v>
      </c>
      <c r="C12" s="116">
        <v>3686267</v>
      </c>
      <c r="D12" s="194">
        <v>1805951</v>
      </c>
      <c r="E12" s="117">
        <f t="shared" si="0"/>
        <v>2.0411777506698687</v>
      </c>
      <c r="F12" s="117">
        <f t="shared" si="1"/>
        <v>0.31442096301336458</v>
      </c>
      <c r="H12" s="192"/>
      <c r="I12" s="195"/>
      <c r="J12" s="179"/>
      <c r="K12" s="40"/>
    </row>
    <row r="13" spans="1:11" x14ac:dyDescent="0.3">
      <c r="A13" s="115">
        <v>2101</v>
      </c>
      <c r="B13" s="115" t="s">
        <v>28</v>
      </c>
      <c r="C13" s="116">
        <v>38639990</v>
      </c>
      <c r="D13" s="194">
        <v>23291905</v>
      </c>
      <c r="E13" s="117">
        <f t="shared" si="0"/>
        <v>1.6589450283263649</v>
      </c>
      <c r="F13" s="117">
        <f t="shared" si="1"/>
        <v>0.25554221979023106</v>
      </c>
      <c r="H13" s="192"/>
      <c r="I13" s="195"/>
      <c r="J13" s="179"/>
      <c r="K13" s="40"/>
    </row>
    <row r="14" spans="1:11" x14ac:dyDescent="0.3">
      <c r="A14" s="115">
        <v>2102</v>
      </c>
      <c r="B14" s="115" t="s">
        <v>141</v>
      </c>
      <c r="C14" s="116">
        <v>5119158</v>
      </c>
      <c r="D14" s="194">
        <v>4236553</v>
      </c>
      <c r="E14" s="117">
        <f t="shared" si="0"/>
        <v>1.2083309237486231</v>
      </c>
      <c r="F14" s="117">
        <f t="shared" si="1"/>
        <v>0.18613007738262274</v>
      </c>
      <c r="H14" s="192"/>
      <c r="I14" s="195"/>
      <c r="J14" s="179"/>
      <c r="K14" s="40"/>
    </row>
    <row r="15" spans="1:11" x14ac:dyDescent="0.3">
      <c r="A15" s="115">
        <v>2103</v>
      </c>
      <c r="B15" s="115" t="s">
        <v>203</v>
      </c>
      <c r="C15" s="116">
        <v>3674919</v>
      </c>
      <c r="D15" s="194">
        <v>3074686</v>
      </c>
      <c r="E15" s="117">
        <f t="shared" si="0"/>
        <v>1.1952176579982476</v>
      </c>
      <c r="F15" s="117">
        <f t="shared" si="1"/>
        <v>0.18411012314584443</v>
      </c>
      <c r="H15" s="192"/>
      <c r="I15" s="195"/>
      <c r="J15" s="179"/>
      <c r="K15" s="40"/>
    </row>
    <row r="16" spans="1:11" x14ac:dyDescent="0.3">
      <c r="A16" s="115">
        <v>2104</v>
      </c>
      <c r="B16" s="115" t="s">
        <v>127</v>
      </c>
      <c r="C16" s="116">
        <v>1514498</v>
      </c>
      <c r="D16" s="194">
        <v>2005504</v>
      </c>
      <c r="E16" s="117">
        <f t="shared" si="0"/>
        <v>0.75517077004084754</v>
      </c>
      <c r="F16" s="117">
        <f t="shared" si="1"/>
        <v>0.11632574413368185</v>
      </c>
      <c r="H16" s="192"/>
      <c r="I16" s="195"/>
      <c r="J16" s="179"/>
      <c r="K16" s="40"/>
    </row>
    <row r="17" spans="1:11" x14ac:dyDescent="0.3">
      <c r="A17" s="115">
        <v>2201</v>
      </c>
      <c r="B17" s="115" t="s">
        <v>72</v>
      </c>
      <c r="C17" s="116">
        <v>15427553</v>
      </c>
      <c r="D17" s="194">
        <v>16242167</v>
      </c>
      <c r="E17" s="117">
        <f t="shared" si="0"/>
        <v>0.94984573179182308</v>
      </c>
      <c r="F17" s="117">
        <f t="shared" si="1"/>
        <v>0.14631327899106697</v>
      </c>
      <c r="H17" s="192"/>
      <c r="I17" s="195"/>
      <c r="J17" s="179"/>
      <c r="K17" s="40"/>
    </row>
    <row r="18" spans="1:11" x14ac:dyDescent="0.3">
      <c r="A18" s="115">
        <v>2202</v>
      </c>
      <c r="B18" s="115" t="s">
        <v>323</v>
      </c>
      <c r="C18" s="116">
        <v>633365</v>
      </c>
      <c r="D18" s="194">
        <v>1841513</v>
      </c>
      <c r="E18" s="117">
        <f t="shared" si="0"/>
        <v>0.34393729503945941</v>
      </c>
      <c r="F18" s="117">
        <f t="shared" si="1"/>
        <v>5.2979754206623632E-2</v>
      </c>
      <c r="H18" s="192"/>
      <c r="I18" s="195"/>
      <c r="J18" s="179"/>
      <c r="K18" s="40"/>
    </row>
    <row r="19" spans="1:11" x14ac:dyDescent="0.3">
      <c r="A19" s="115">
        <v>2203</v>
      </c>
      <c r="B19" s="115" t="s">
        <v>199</v>
      </c>
      <c r="C19" s="116">
        <v>1670800</v>
      </c>
      <c r="D19" s="194">
        <v>3874585</v>
      </c>
      <c r="E19" s="117">
        <f t="shared" si="0"/>
        <v>0.43122037585960821</v>
      </c>
      <c r="F19" s="117">
        <f t="shared" si="1"/>
        <v>6.6424751986575978E-2</v>
      </c>
      <c r="H19" s="192"/>
      <c r="I19" s="195"/>
      <c r="J19" s="179"/>
      <c r="K19" s="40"/>
    </row>
    <row r="20" spans="1:11" x14ac:dyDescent="0.3">
      <c r="A20" s="115">
        <v>2301</v>
      </c>
      <c r="B20" s="115" t="s">
        <v>123</v>
      </c>
      <c r="C20" s="116">
        <v>1923754</v>
      </c>
      <c r="D20" s="194">
        <v>4104911</v>
      </c>
      <c r="E20" s="117">
        <f t="shared" si="0"/>
        <v>0.46864694508602012</v>
      </c>
      <c r="F20" s="117">
        <f t="shared" si="1"/>
        <v>7.2189902980698314E-2</v>
      </c>
      <c r="H20" s="192"/>
      <c r="I20" s="195"/>
      <c r="J20" s="179"/>
      <c r="K20" s="40"/>
    </row>
    <row r="21" spans="1:11" x14ac:dyDescent="0.3">
      <c r="A21" s="115">
        <v>2302</v>
      </c>
      <c r="B21" s="115" t="s">
        <v>143</v>
      </c>
      <c r="C21" s="116">
        <v>2554160</v>
      </c>
      <c r="D21" s="194">
        <v>2036173</v>
      </c>
      <c r="E21" s="117">
        <f t="shared" si="0"/>
        <v>1.2543924312914472</v>
      </c>
      <c r="F21" s="117">
        <f t="shared" si="1"/>
        <v>0.19322534557017243</v>
      </c>
      <c r="H21" s="192"/>
      <c r="I21" s="195"/>
      <c r="J21" s="179"/>
      <c r="K21" s="40"/>
    </row>
    <row r="22" spans="1:11" x14ac:dyDescent="0.3">
      <c r="A22" s="115">
        <v>3101</v>
      </c>
      <c r="B22" s="115" t="s">
        <v>52</v>
      </c>
      <c r="C22" s="116">
        <v>14056339</v>
      </c>
      <c r="D22" s="194">
        <v>13098810</v>
      </c>
      <c r="E22" s="117">
        <f t="shared" si="0"/>
        <v>1.0731004572171059</v>
      </c>
      <c r="F22" s="117">
        <f t="shared" si="1"/>
        <v>0.16529931264318135</v>
      </c>
      <c r="H22" s="192"/>
      <c r="I22" s="195"/>
      <c r="J22" s="179"/>
      <c r="K22" s="40"/>
    </row>
    <row r="23" spans="1:11" x14ac:dyDescent="0.3">
      <c r="A23" s="115">
        <v>3102</v>
      </c>
      <c r="B23" s="115" t="s">
        <v>85</v>
      </c>
      <c r="C23" s="116">
        <v>3335840</v>
      </c>
      <c r="D23" s="194">
        <v>4633192</v>
      </c>
      <c r="E23" s="117">
        <f t="shared" si="0"/>
        <v>0.71998742983239206</v>
      </c>
      <c r="F23" s="117">
        <f t="shared" si="1"/>
        <v>0.11090613787609895</v>
      </c>
      <c r="H23" s="192"/>
      <c r="I23" s="195"/>
      <c r="J23" s="179"/>
      <c r="K23" s="40"/>
    </row>
    <row r="24" spans="1:11" x14ac:dyDescent="0.3">
      <c r="A24" s="115">
        <v>3103</v>
      </c>
      <c r="B24" s="115" t="s">
        <v>165</v>
      </c>
      <c r="C24" s="116">
        <v>5226038</v>
      </c>
      <c r="D24" s="194">
        <v>3966651</v>
      </c>
      <c r="E24" s="117">
        <f t="shared" si="0"/>
        <v>1.3174937749754139</v>
      </c>
      <c r="F24" s="117">
        <f t="shared" si="1"/>
        <v>0.20294541293914062</v>
      </c>
      <c r="H24" s="192"/>
      <c r="I24" s="195"/>
      <c r="J24" s="179"/>
      <c r="K24" s="40"/>
    </row>
    <row r="25" spans="1:11" x14ac:dyDescent="0.3">
      <c r="A25" s="115">
        <v>3201</v>
      </c>
      <c r="B25" s="115" t="s">
        <v>131</v>
      </c>
      <c r="C25" s="116">
        <v>2123596</v>
      </c>
      <c r="D25" s="194">
        <v>2881303</v>
      </c>
      <c r="E25" s="117">
        <f t="shared" si="0"/>
        <v>0.73702626901787138</v>
      </c>
      <c r="F25" s="117">
        <f t="shared" si="1"/>
        <v>0.11353078348747214</v>
      </c>
      <c r="H25" s="192"/>
      <c r="I25" s="195"/>
      <c r="J25" s="179"/>
      <c r="K25" s="40"/>
    </row>
    <row r="26" spans="1:11" x14ac:dyDescent="0.3">
      <c r="A26" s="115">
        <v>3202</v>
      </c>
      <c r="B26" s="115" t="s">
        <v>178</v>
      </c>
      <c r="C26" s="116">
        <v>2137213</v>
      </c>
      <c r="D26" s="194">
        <v>3266184</v>
      </c>
      <c r="E26" s="117">
        <f t="shared" si="0"/>
        <v>0.65434556044607406</v>
      </c>
      <c r="F26" s="117">
        <f t="shared" si="1"/>
        <v>0.10079473048903025</v>
      </c>
      <c r="H26" s="192"/>
      <c r="I26" s="195"/>
      <c r="J26" s="179"/>
      <c r="K26" s="40"/>
    </row>
    <row r="27" spans="1:11" x14ac:dyDescent="0.3">
      <c r="A27" s="115">
        <v>3301</v>
      </c>
      <c r="B27" s="115" t="s">
        <v>140</v>
      </c>
      <c r="C27" s="116">
        <v>4281083</v>
      </c>
      <c r="D27" s="194">
        <v>4266102</v>
      </c>
      <c r="E27" s="117">
        <f t="shared" si="0"/>
        <v>1.0035116366181587</v>
      </c>
      <c r="F27" s="117">
        <f t="shared" si="1"/>
        <v>0.15457992087021857</v>
      </c>
      <c r="H27" s="192"/>
      <c r="I27" s="195"/>
      <c r="J27" s="179"/>
      <c r="K27" s="40"/>
    </row>
    <row r="28" spans="1:11" x14ac:dyDescent="0.3">
      <c r="A28" s="115">
        <v>3302</v>
      </c>
      <c r="B28" s="115" t="s">
        <v>326</v>
      </c>
      <c r="C28" s="116">
        <v>708291</v>
      </c>
      <c r="D28" s="194">
        <v>1793201</v>
      </c>
      <c r="E28" s="117">
        <f t="shared" si="0"/>
        <v>0.39498695349824142</v>
      </c>
      <c r="F28" s="117">
        <f t="shared" si="1"/>
        <v>6.0843392132740544E-2</v>
      </c>
      <c r="H28" s="192"/>
      <c r="I28" s="195"/>
      <c r="J28" s="179"/>
      <c r="K28" s="40"/>
    </row>
    <row r="29" spans="1:11" x14ac:dyDescent="0.3">
      <c r="A29" s="115">
        <v>3303</v>
      </c>
      <c r="B29" s="115" t="s">
        <v>156</v>
      </c>
      <c r="C29" s="116">
        <v>550961</v>
      </c>
      <c r="D29" s="194">
        <v>1682129</v>
      </c>
      <c r="E29" s="117">
        <f t="shared" si="0"/>
        <v>0.32753789988758292</v>
      </c>
      <c r="F29" s="117">
        <f t="shared" si="1"/>
        <v>5.045360790956669E-2</v>
      </c>
      <c r="H29" s="192"/>
      <c r="I29" s="195"/>
      <c r="J29" s="179"/>
      <c r="K29" s="40"/>
    </row>
    <row r="30" spans="1:11" x14ac:dyDescent="0.3">
      <c r="A30" s="115">
        <v>3304</v>
      </c>
      <c r="B30" s="115" t="s">
        <v>214</v>
      </c>
      <c r="C30" s="116">
        <v>1894441</v>
      </c>
      <c r="D30" s="194">
        <v>2433953</v>
      </c>
      <c r="E30" s="117">
        <f t="shared" si="0"/>
        <v>0.77833918732202312</v>
      </c>
      <c r="F30" s="117">
        <f t="shared" si="1"/>
        <v>0.11989458377572285</v>
      </c>
      <c r="H30" s="192"/>
      <c r="I30" s="195"/>
      <c r="J30" s="179"/>
      <c r="K30" s="40"/>
    </row>
    <row r="31" spans="1:11" x14ac:dyDescent="0.3">
      <c r="A31" s="115">
        <v>4101</v>
      </c>
      <c r="B31" s="115" t="s">
        <v>82</v>
      </c>
      <c r="C31" s="116">
        <v>21444178</v>
      </c>
      <c r="D31" s="194">
        <v>17284936</v>
      </c>
      <c r="E31" s="117">
        <f t="shared" si="0"/>
        <v>1.2406281400174117</v>
      </c>
      <c r="F31" s="117">
        <f t="shared" si="1"/>
        <v>0.19110510801802469</v>
      </c>
      <c r="H31" s="192"/>
      <c r="I31" s="195"/>
      <c r="J31" s="179"/>
      <c r="K31" s="40"/>
    </row>
    <row r="32" spans="1:11" x14ac:dyDescent="0.3">
      <c r="A32" s="115">
        <v>4102</v>
      </c>
      <c r="B32" s="115" t="s">
        <v>75</v>
      </c>
      <c r="C32" s="116">
        <v>16985408</v>
      </c>
      <c r="D32" s="194">
        <v>16657604</v>
      </c>
      <c r="E32" s="117">
        <f t="shared" si="0"/>
        <v>1.019678940620752</v>
      </c>
      <c r="F32" s="117">
        <f t="shared" si="1"/>
        <v>0.15707031608060973</v>
      </c>
      <c r="H32" s="192"/>
      <c r="I32" s="195"/>
      <c r="J32" s="179"/>
      <c r="K32" s="40"/>
    </row>
    <row r="33" spans="1:11" x14ac:dyDescent="0.3">
      <c r="A33" s="115">
        <v>4103</v>
      </c>
      <c r="B33" s="115" t="s">
        <v>87</v>
      </c>
      <c r="C33" s="116">
        <v>1392779</v>
      </c>
      <c r="D33" s="194">
        <v>1654818</v>
      </c>
      <c r="E33" s="117">
        <f t="shared" si="0"/>
        <v>0.84165086432465686</v>
      </c>
      <c r="F33" s="117">
        <f t="shared" si="1"/>
        <v>0.12964705067706267</v>
      </c>
      <c r="H33" s="192"/>
      <c r="I33" s="195"/>
      <c r="J33" s="179"/>
      <c r="K33" s="40"/>
    </row>
    <row r="34" spans="1:11" x14ac:dyDescent="0.3">
      <c r="A34" s="115">
        <v>4104</v>
      </c>
      <c r="B34" s="115" t="s">
        <v>324</v>
      </c>
      <c r="C34" s="116">
        <v>3994310</v>
      </c>
      <c r="D34" s="194">
        <v>1903172</v>
      </c>
      <c r="E34" s="117">
        <f t="shared" si="0"/>
        <v>2.0987645888022732</v>
      </c>
      <c r="F34" s="117">
        <f t="shared" si="1"/>
        <v>0.32329158150631221</v>
      </c>
      <c r="H34" s="192"/>
      <c r="I34" s="195"/>
      <c r="J34" s="179"/>
      <c r="K34" s="40"/>
    </row>
    <row r="35" spans="1:11" x14ac:dyDescent="0.3">
      <c r="A35" s="115">
        <v>4105</v>
      </c>
      <c r="B35" s="115" t="s">
        <v>205</v>
      </c>
      <c r="C35" s="116">
        <v>441599</v>
      </c>
      <c r="D35" s="194">
        <v>1309004</v>
      </c>
      <c r="E35" s="117">
        <f t="shared" si="0"/>
        <v>0.33735496606580267</v>
      </c>
      <c r="F35" s="117">
        <f t="shared" si="1"/>
        <v>5.1965818887130401E-2</v>
      </c>
      <c r="H35" s="192"/>
      <c r="I35" s="195"/>
      <c r="J35" s="179"/>
      <c r="K35" s="40"/>
    </row>
    <row r="36" spans="1:11" x14ac:dyDescent="0.3">
      <c r="A36" s="115">
        <v>4106</v>
      </c>
      <c r="B36" s="115" t="s">
        <v>227</v>
      </c>
      <c r="C36" s="116">
        <v>2025024</v>
      </c>
      <c r="D36" s="194">
        <v>2604580</v>
      </c>
      <c r="E36" s="117">
        <f t="shared" si="0"/>
        <v>0.77748581345168899</v>
      </c>
      <c r="F36" s="117">
        <f t="shared" si="1"/>
        <v>0.11976313092501799</v>
      </c>
      <c r="H36" s="192"/>
      <c r="I36" s="195"/>
      <c r="J36" s="179"/>
      <c r="K36" s="40"/>
    </row>
    <row r="37" spans="1:11" x14ac:dyDescent="0.3">
      <c r="A37" s="115">
        <v>4201</v>
      </c>
      <c r="B37" s="115" t="s">
        <v>117</v>
      </c>
      <c r="C37" s="116">
        <v>2162138</v>
      </c>
      <c r="D37" s="194">
        <v>3909613</v>
      </c>
      <c r="E37" s="117">
        <f t="shared" si="0"/>
        <v>0.5530312079482036</v>
      </c>
      <c r="F37" s="117">
        <f t="shared" si="1"/>
        <v>8.5188369764687785E-2</v>
      </c>
      <c r="H37" s="192"/>
      <c r="I37" s="195"/>
      <c r="J37" s="179"/>
      <c r="K37" s="40"/>
    </row>
    <row r="38" spans="1:11" x14ac:dyDescent="0.3">
      <c r="A38" s="115">
        <v>4202</v>
      </c>
      <c r="B38" s="115" t="s">
        <v>245</v>
      </c>
      <c r="C38" s="116">
        <v>1196124</v>
      </c>
      <c r="D38" s="194">
        <v>1571696</v>
      </c>
      <c r="E38" s="117">
        <f t="shared" si="0"/>
        <v>0.76104030295935088</v>
      </c>
      <c r="F38" s="117">
        <f t="shared" si="1"/>
        <v>0.11722988106740495</v>
      </c>
      <c r="H38" s="192"/>
      <c r="I38" s="195"/>
      <c r="J38" s="179"/>
      <c r="K38" s="40"/>
    </row>
    <row r="39" spans="1:11" x14ac:dyDescent="0.3">
      <c r="A39" s="115">
        <v>4203</v>
      </c>
      <c r="B39" s="115" t="s">
        <v>168</v>
      </c>
      <c r="C39" s="116">
        <v>2079849</v>
      </c>
      <c r="D39" s="194">
        <v>2694540</v>
      </c>
      <c r="E39" s="117">
        <f t="shared" si="0"/>
        <v>0.77187534792580548</v>
      </c>
      <c r="F39" s="117">
        <f t="shared" si="1"/>
        <v>0.11889890047128966</v>
      </c>
      <c r="H39" s="192"/>
      <c r="I39" s="195"/>
      <c r="J39" s="179"/>
      <c r="K39" s="40"/>
    </row>
    <row r="40" spans="1:11" x14ac:dyDescent="0.3">
      <c r="A40" s="115">
        <v>4204</v>
      </c>
      <c r="B40" s="115" t="s">
        <v>305</v>
      </c>
      <c r="C40" s="116">
        <v>3654702</v>
      </c>
      <c r="D40" s="194">
        <v>2203032</v>
      </c>
      <c r="E40" s="117">
        <f t="shared" si="0"/>
        <v>1.658941858311636</v>
      </c>
      <c r="F40" s="117">
        <f t="shared" si="1"/>
        <v>0.25554173148435794</v>
      </c>
      <c r="H40" s="192"/>
      <c r="I40" s="195"/>
      <c r="J40" s="179"/>
      <c r="K40" s="40"/>
    </row>
    <row r="41" spans="1:11" x14ac:dyDescent="0.3">
      <c r="A41" s="115">
        <v>4301</v>
      </c>
      <c r="B41" s="115" t="s">
        <v>122</v>
      </c>
      <c r="C41" s="116">
        <v>7592752</v>
      </c>
      <c r="D41" s="194">
        <v>7656267</v>
      </c>
      <c r="E41" s="117">
        <f t="shared" si="0"/>
        <v>0.99170418168540886</v>
      </c>
      <c r="F41" s="117">
        <f t="shared" si="1"/>
        <v>0.15276111241540677</v>
      </c>
      <c r="H41" s="192"/>
      <c r="I41" s="195"/>
      <c r="J41" s="179"/>
      <c r="K41" s="40"/>
    </row>
    <row r="42" spans="1:11" x14ac:dyDescent="0.3">
      <c r="A42" s="115">
        <v>4302</v>
      </c>
      <c r="B42" s="115" t="s">
        <v>311</v>
      </c>
      <c r="C42" s="116">
        <v>646326</v>
      </c>
      <c r="D42" s="194">
        <v>1938561</v>
      </c>
      <c r="E42" s="117">
        <f t="shared" si="0"/>
        <v>0.33340503600350985</v>
      </c>
      <c r="F42" s="117">
        <f t="shared" si="1"/>
        <v>5.1357375642237121E-2</v>
      </c>
      <c r="H42" s="192"/>
      <c r="I42" s="195"/>
      <c r="J42" s="179"/>
      <c r="K42" s="40"/>
    </row>
    <row r="43" spans="1:11" x14ac:dyDescent="0.3">
      <c r="A43" s="115">
        <v>4303</v>
      </c>
      <c r="B43" s="115" t="s">
        <v>250</v>
      </c>
      <c r="C43" s="116">
        <v>1299434</v>
      </c>
      <c r="D43" s="194">
        <v>2768138</v>
      </c>
      <c r="E43" s="117">
        <f t="shared" si="0"/>
        <v>0.46942529599319111</v>
      </c>
      <c r="F43" s="117">
        <f t="shared" si="1"/>
        <v>7.2309799369787764E-2</v>
      </c>
      <c r="H43" s="192"/>
      <c r="I43" s="195"/>
      <c r="J43" s="179"/>
      <c r="K43" s="40"/>
    </row>
    <row r="44" spans="1:11" x14ac:dyDescent="0.3">
      <c r="A44" s="115">
        <v>4304</v>
      </c>
      <c r="B44" s="115" t="s">
        <v>296</v>
      </c>
      <c r="C44" s="116">
        <v>692923</v>
      </c>
      <c r="D44" s="194">
        <v>1289282</v>
      </c>
      <c r="E44" s="117">
        <f t="shared" si="0"/>
        <v>0.53744875054487695</v>
      </c>
      <c r="F44" s="117">
        <f t="shared" si="1"/>
        <v>8.2788063734867107E-2</v>
      </c>
      <c r="H44" s="192"/>
      <c r="I44" s="195"/>
      <c r="J44" s="179"/>
      <c r="K44" s="40"/>
    </row>
    <row r="45" spans="1:11" x14ac:dyDescent="0.3">
      <c r="A45" s="115">
        <v>4305</v>
      </c>
      <c r="B45" s="115" t="s">
        <v>279</v>
      </c>
      <c r="C45" s="116">
        <v>676888</v>
      </c>
      <c r="D45" s="194">
        <v>1413893</v>
      </c>
      <c r="E45" s="117">
        <f t="shared" si="0"/>
        <v>0.47874061191334849</v>
      </c>
      <c r="F45" s="117">
        <f t="shared" si="1"/>
        <v>7.3744721243411165E-2</v>
      </c>
      <c r="H45" s="192"/>
      <c r="I45" s="195"/>
      <c r="J45" s="179"/>
      <c r="K45" s="40"/>
    </row>
    <row r="46" spans="1:11" x14ac:dyDescent="0.3">
      <c r="A46" s="115">
        <v>5101</v>
      </c>
      <c r="B46" s="115" t="s">
        <v>47</v>
      </c>
      <c r="C46" s="116">
        <v>25001988</v>
      </c>
      <c r="D46" s="194">
        <v>22775482</v>
      </c>
      <c r="E46" s="117">
        <f t="shared" si="0"/>
        <v>1.0977588970455159</v>
      </c>
      <c r="F46" s="117">
        <f t="shared" si="1"/>
        <v>0.16909767385631497</v>
      </c>
      <c r="H46" s="192"/>
      <c r="I46" s="195"/>
      <c r="J46" s="179"/>
      <c r="K46" s="40"/>
    </row>
    <row r="47" spans="1:11" x14ac:dyDescent="0.3">
      <c r="A47" s="115">
        <v>5102</v>
      </c>
      <c r="B47" s="115" t="s">
        <v>150</v>
      </c>
      <c r="C47" s="116">
        <v>7924788</v>
      </c>
      <c r="D47" s="194">
        <v>3939536</v>
      </c>
      <c r="E47" s="117">
        <f t="shared" si="0"/>
        <v>2.0116044122962706</v>
      </c>
      <c r="F47" s="117">
        <f t="shared" si="1"/>
        <v>0.3098655157830118</v>
      </c>
      <c r="H47" s="192"/>
      <c r="I47" s="195"/>
      <c r="J47" s="179"/>
      <c r="K47" s="40"/>
    </row>
    <row r="48" spans="1:11" x14ac:dyDescent="0.3">
      <c r="A48" s="115">
        <v>5103</v>
      </c>
      <c r="B48" s="115" t="s">
        <v>57</v>
      </c>
      <c r="C48" s="116">
        <v>7459717</v>
      </c>
      <c r="D48" s="194">
        <v>4770109</v>
      </c>
      <c r="E48" s="117">
        <f t="shared" si="0"/>
        <v>1.5638462349602493</v>
      </c>
      <c r="F48" s="117">
        <f t="shared" si="1"/>
        <v>0.24089329752867392</v>
      </c>
      <c r="H48" s="192"/>
      <c r="I48" s="195"/>
      <c r="J48" s="179"/>
      <c r="K48" s="40"/>
    </row>
    <row r="49" spans="1:11" x14ac:dyDescent="0.3">
      <c r="A49" s="115">
        <v>5104</v>
      </c>
      <c r="B49" s="115" t="s">
        <v>317</v>
      </c>
      <c r="C49" s="116">
        <v>231911</v>
      </c>
      <c r="D49" s="194">
        <v>1051782</v>
      </c>
      <c r="E49" s="117">
        <f t="shared" si="0"/>
        <v>0.22049341023139776</v>
      </c>
      <c r="F49" s="117">
        <f t="shared" si="1"/>
        <v>3.3964582633876514E-2</v>
      </c>
      <c r="H49" s="192"/>
      <c r="I49" s="195"/>
      <c r="J49" s="179"/>
      <c r="K49" s="40"/>
    </row>
    <row r="50" spans="1:11" x14ac:dyDescent="0.3">
      <c r="A50" s="115">
        <v>5105</v>
      </c>
      <c r="B50" s="115" t="s">
        <v>145</v>
      </c>
      <c r="C50" s="116">
        <v>5216155</v>
      </c>
      <c r="D50" s="194">
        <v>4908862</v>
      </c>
      <c r="E50" s="117">
        <f t="shared" si="0"/>
        <v>1.0625996412203074</v>
      </c>
      <c r="F50" s="117">
        <f t="shared" si="1"/>
        <v>0.16368177753284813</v>
      </c>
      <c r="H50" s="192"/>
      <c r="I50" s="195"/>
      <c r="J50" s="179"/>
      <c r="K50" s="40"/>
    </row>
    <row r="51" spans="1:11" x14ac:dyDescent="0.3">
      <c r="A51" s="115">
        <v>5107</v>
      </c>
      <c r="B51" s="115" t="s">
        <v>92</v>
      </c>
      <c r="C51" s="116">
        <v>2999890</v>
      </c>
      <c r="D51" s="194">
        <v>5867104</v>
      </c>
      <c r="E51" s="117">
        <f t="shared" si="0"/>
        <v>0.51130677076799724</v>
      </c>
      <c r="F51" s="117">
        <f t="shared" si="1"/>
        <v>7.8761179523619496E-2</v>
      </c>
      <c r="H51" s="192"/>
      <c r="I51" s="195"/>
      <c r="J51" s="179"/>
      <c r="K51" s="40"/>
    </row>
    <row r="52" spans="1:11" x14ac:dyDescent="0.3">
      <c r="A52" s="115">
        <v>5109</v>
      </c>
      <c r="B52" s="115" t="s">
        <v>17</v>
      </c>
      <c r="C52" s="116">
        <v>35853074</v>
      </c>
      <c r="D52" s="194">
        <v>37305329</v>
      </c>
      <c r="E52" s="117">
        <f t="shared" si="0"/>
        <v>0.96107111131495448</v>
      </c>
      <c r="F52" s="117">
        <f t="shared" si="1"/>
        <v>0.1480424251365681</v>
      </c>
      <c r="H52" s="192"/>
      <c r="I52" s="195"/>
      <c r="J52" s="179"/>
      <c r="K52" s="40"/>
    </row>
    <row r="53" spans="1:11" x14ac:dyDescent="0.3">
      <c r="A53" s="115">
        <v>5201</v>
      </c>
      <c r="B53" s="115" t="s">
        <v>236</v>
      </c>
      <c r="C53" s="116">
        <v>113381</v>
      </c>
      <c r="D53" s="194">
        <v>6060610</v>
      </c>
      <c r="E53" s="117">
        <f t="shared" si="0"/>
        <v>1.8707852839895654E-2</v>
      </c>
      <c r="F53" s="117">
        <f t="shared" si="1"/>
        <v>2.8817387921761897E-3</v>
      </c>
      <c r="H53" s="192"/>
      <c r="I53" s="195"/>
      <c r="J53" s="179"/>
      <c r="K53" s="40"/>
    </row>
    <row r="54" spans="1:11" x14ac:dyDescent="0.3">
      <c r="A54" s="115">
        <v>5301</v>
      </c>
      <c r="B54" s="115" t="s">
        <v>137</v>
      </c>
      <c r="C54" s="116">
        <v>5278535</v>
      </c>
      <c r="D54" s="194">
        <v>6419723</v>
      </c>
      <c r="E54" s="117">
        <f t="shared" si="0"/>
        <v>0.82223718998467688</v>
      </c>
      <c r="F54" s="117">
        <f t="shared" si="1"/>
        <v>0.12665658785254819</v>
      </c>
      <c r="H54" s="192"/>
      <c r="I54" s="195"/>
      <c r="J54" s="179"/>
      <c r="K54" s="40"/>
    </row>
    <row r="55" spans="1:11" x14ac:dyDescent="0.3">
      <c r="A55" s="115">
        <v>5302</v>
      </c>
      <c r="B55" s="115" t="s">
        <v>153</v>
      </c>
      <c r="C55" s="116">
        <v>15666722</v>
      </c>
      <c r="D55" s="194">
        <v>2865120</v>
      </c>
      <c r="E55" s="117">
        <f t="shared" si="0"/>
        <v>5.4680858044340201</v>
      </c>
      <c r="F55" s="117">
        <f t="shared" si="1"/>
        <v>0.84229842496843976</v>
      </c>
      <c r="H55" s="192"/>
      <c r="I55" s="195"/>
      <c r="J55" s="179"/>
      <c r="K55" s="40"/>
    </row>
    <row r="56" spans="1:11" x14ac:dyDescent="0.3">
      <c r="A56" s="115">
        <v>5303</v>
      </c>
      <c r="B56" s="115" t="s">
        <v>96</v>
      </c>
      <c r="C56" s="116">
        <v>1216698</v>
      </c>
      <c r="D56" s="194">
        <v>2233876</v>
      </c>
      <c r="E56" s="117">
        <f t="shared" si="0"/>
        <v>0.54465780553620702</v>
      </c>
      <c r="F56" s="117">
        <f t="shared" si="1"/>
        <v>8.3898539298323763E-2</v>
      </c>
      <c r="H56" s="192"/>
      <c r="I56" s="195"/>
      <c r="J56" s="179"/>
      <c r="K56" s="40"/>
    </row>
    <row r="57" spans="1:11" x14ac:dyDescent="0.3">
      <c r="A57" s="115">
        <v>5304</v>
      </c>
      <c r="B57" s="115" t="s">
        <v>230</v>
      </c>
      <c r="C57" s="116">
        <v>1653345</v>
      </c>
      <c r="D57" s="194">
        <v>2345815</v>
      </c>
      <c r="E57" s="117">
        <f t="shared" si="0"/>
        <v>0.7048062187342139</v>
      </c>
      <c r="F57" s="117">
        <f t="shared" si="1"/>
        <v>0.1085676394226292</v>
      </c>
      <c r="H57" s="192"/>
      <c r="I57" s="195"/>
      <c r="J57" s="179"/>
      <c r="K57" s="40"/>
    </row>
    <row r="58" spans="1:11" x14ac:dyDescent="0.3">
      <c r="A58" s="115">
        <v>5401</v>
      </c>
      <c r="B58" s="115" t="s">
        <v>212</v>
      </c>
      <c r="C58" s="116">
        <v>2823837</v>
      </c>
      <c r="D58" s="194">
        <v>4170059</v>
      </c>
      <c r="E58" s="117">
        <f t="shared" si="0"/>
        <v>0.67716955563458459</v>
      </c>
      <c r="F58" s="117">
        <f t="shared" si="1"/>
        <v>0.1043105156991271</v>
      </c>
      <c r="H58" s="192"/>
      <c r="I58" s="195"/>
      <c r="J58" s="179"/>
      <c r="K58" s="40"/>
    </row>
    <row r="59" spans="1:11" x14ac:dyDescent="0.3">
      <c r="A59" s="115">
        <v>5402</v>
      </c>
      <c r="B59" s="115" t="s">
        <v>189</v>
      </c>
      <c r="C59" s="116">
        <v>1585003</v>
      </c>
      <c r="D59" s="194">
        <v>2466457</v>
      </c>
      <c r="E59" s="117">
        <f t="shared" si="0"/>
        <v>0.6426234067733595</v>
      </c>
      <c r="F59" s="117">
        <f t="shared" si="1"/>
        <v>9.8989061754322552E-2</v>
      </c>
      <c r="H59" s="192"/>
      <c r="I59" s="195"/>
      <c r="J59" s="179"/>
      <c r="K59" s="40"/>
    </row>
    <row r="60" spans="1:11" x14ac:dyDescent="0.3">
      <c r="A60" s="115">
        <v>5403</v>
      </c>
      <c r="B60" s="115" t="s">
        <v>161</v>
      </c>
      <c r="C60" s="116">
        <v>3830389</v>
      </c>
      <c r="D60" s="194">
        <v>2133796</v>
      </c>
      <c r="E60" s="117">
        <f t="shared" si="0"/>
        <v>1.7951055302381296</v>
      </c>
      <c r="F60" s="117">
        <f t="shared" si="1"/>
        <v>0.27651624624208238</v>
      </c>
      <c r="H60" s="192"/>
      <c r="I60" s="195"/>
      <c r="J60" s="179"/>
      <c r="K60" s="40"/>
    </row>
    <row r="61" spans="1:11" x14ac:dyDescent="0.3">
      <c r="A61" s="115">
        <v>5404</v>
      </c>
      <c r="B61" s="115" t="s">
        <v>254</v>
      </c>
      <c r="C61" s="116">
        <v>2970522</v>
      </c>
      <c r="D61" s="194">
        <v>1948816</v>
      </c>
      <c r="E61" s="117">
        <f t="shared" si="0"/>
        <v>1.5242701209349676</v>
      </c>
      <c r="F61" s="117">
        <f t="shared" si="1"/>
        <v>0.23479703282067771</v>
      </c>
      <c r="H61" s="192"/>
      <c r="I61" s="195"/>
      <c r="J61" s="179"/>
      <c r="K61" s="40"/>
    </row>
    <row r="62" spans="1:11" x14ac:dyDescent="0.3">
      <c r="A62" s="115">
        <v>5405</v>
      </c>
      <c r="B62" s="115" t="s">
        <v>222</v>
      </c>
      <c r="C62" s="116">
        <v>12444197</v>
      </c>
      <c r="D62" s="194">
        <v>6229037</v>
      </c>
      <c r="E62" s="117">
        <f t="shared" si="0"/>
        <v>1.9977722078067606</v>
      </c>
      <c r="F62" s="117">
        <f t="shared" si="1"/>
        <v>0.30773481694761529</v>
      </c>
      <c r="H62" s="192"/>
      <c r="I62" s="195"/>
      <c r="J62" s="179"/>
      <c r="K62" s="40"/>
    </row>
    <row r="63" spans="1:11" x14ac:dyDescent="0.3">
      <c r="A63" s="115">
        <v>5501</v>
      </c>
      <c r="B63" s="115" t="s">
        <v>65</v>
      </c>
      <c r="C63" s="116">
        <v>8030285</v>
      </c>
      <c r="D63" s="194">
        <v>6249302</v>
      </c>
      <c r="E63" s="117">
        <f t="shared" si="0"/>
        <v>1.2849891075835349</v>
      </c>
      <c r="F63" s="117">
        <f t="shared" si="1"/>
        <v>0.19793842674186815</v>
      </c>
      <c r="H63" s="192"/>
      <c r="I63" s="195"/>
      <c r="J63" s="179"/>
      <c r="K63" s="40"/>
    </row>
    <row r="64" spans="1:11" x14ac:dyDescent="0.3">
      <c r="A64" s="115">
        <v>5502</v>
      </c>
      <c r="B64" s="115" t="s">
        <v>372</v>
      </c>
      <c r="C64" s="116">
        <v>3948253</v>
      </c>
      <c r="D64" s="194">
        <v>4507151</v>
      </c>
      <c r="E64" s="117">
        <f t="shared" si="0"/>
        <v>0.87599749819786377</v>
      </c>
      <c r="F64" s="117">
        <f t="shared" si="1"/>
        <v>0.13493777153424286</v>
      </c>
      <c r="H64" s="192"/>
      <c r="I64" s="195"/>
      <c r="J64" s="179"/>
      <c r="K64" s="40"/>
    </row>
    <row r="65" spans="1:11" x14ac:dyDescent="0.3">
      <c r="A65" s="115">
        <v>5503</v>
      </c>
      <c r="B65" s="115" t="s">
        <v>98</v>
      </c>
      <c r="C65" s="116">
        <v>2053445</v>
      </c>
      <c r="D65" s="194">
        <v>2384864</v>
      </c>
      <c r="E65" s="117">
        <f t="shared" si="0"/>
        <v>0.86103232721027279</v>
      </c>
      <c r="F65" s="117">
        <f t="shared" si="1"/>
        <v>0.13263255168161911</v>
      </c>
      <c r="H65" s="192"/>
      <c r="I65" s="195"/>
      <c r="J65" s="179"/>
      <c r="K65" s="40"/>
    </row>
    <row r="66" spans="1:11" x14ac:dyDescent="0.3">
      <c r="A66" s="115">
        <v>5504</v>
      </c>
      <c r="B66" s="115" t="s">
        <v>74</v>
      </c>
      <c r="C66" s="116">
        <v>3335905</v>
      </c>
      <c r="D66" s="194">
        <v>2151439</v>
      </c>
      <c r="E66" s="117">
        <f t="shared" si="0"/>
        <v>1.5505459369287253</v>
      </c>
      <c r="F66" s="117">
        <f t="shared" si="1"/>
        <v>0.23884453302785366</v>
      </c>
      <c r="H66" s="192"/>
      <c r="I66" s="195"/>
      <c r="J66" s="179"/>
      <c r="K66" s="40"/>
    </row>
    <row r="67" spans="1:11" x14ac:dyDescent="0.3">
      <c r="A67" s="115">
        <v>5506</v>
      </c>
      <c r="B67" s="115" t="s">
        <v>235</v>
      </c>
      <c r="C67" s="116">
        <v>2484745</v>
      </c>
      <c r="D67" s="194">
        <v>2796454</v>
      </c>
      <c r="E67" s="117">
        <f t="shared" si="0"/>
        <v>0.88853419366097208</v>
      </c>
      <c r="F67" s="117">
        <f t="shared" si="1"/>
        <v>0.1368689114652078</v>
      </c>
      <c r="H67" s="192"/>
      <c r="I67" s="195"/>
      <c r="J67" s="179"/>
      <c r="K67" s="40"/>
    </row>
    <row r="68" spans="1:11" x14ac:dyDescent="0.3">
      <c r="A68" s="115">
        <v>5601</v>
      </c>
      <c r="B68" s="115" t="s">
        <v>53</v>
      </c>
      <c r="C68" s="116">
        <v>7529629</v>
      </c>
      <c r="D68" s="194">
        <v>7858255</v>
      </c>
      <c r="E68" s="117">
        <f t="shared" si="0"/>
        <v>0.95818079204607132</v>
      </c>
      <c r="F68" s="117">
        <f t="shared" si="1"/>
        <v>0.14759720327010395</v>
      </c>
      <c r="H68" s="192"/>
      <c r="I68" s="195"/>
      <c r="J68" s="179"/>
      <c r="K68" s="40"/>
    </row>
    <row r="69" spans="1:11" x14ac:dyDescent="0.3">
      <c r="A69" s="115">
        <v>5602</v>
      </c>
      <c r="B69" s="115" t="s">
        <v>191</v>
      </c>
      <c r="C69" s="116">
        <v>7295313</v>
      </c>
      <c r="D69" s="194">
        <v>6450441</v>
      </c>
      <c r="E69" s="117">
        <f t="shared" si="0"/>
        <v>1.1309789516716764</v>
      </c>
      <c r="F69" s="117">
        <f t="shared" si="1"/>
        <v>0.17421485758197833</v>
      </c>
      <c r="H69" s="192"/>
      <c r="I69" s="195"/>
      <c r="J69" s="179"/>
      <c r="K69" s="40"/>
    </row>
    <row r="70" spans="1:11" x14ac:dyDescent="0.3">
      <c r="A70" s="115">
        <v>5603</v>
      </c>
      <c r="B70" s="115" t="s">
        <v>80</v>
      </c>
      <c r="C70" s="116">
        <v>1558381</v>
      </c>
      <c r="D70" s="194">
        <v>4817748</v>
      </c>
      <c r="E70" s="117">
        <f t="shared" ref="E70:E133" si="2">IFERROR(C70/D70,0)</f>
        <v>0.32346669024614821</v>
      </c>
      <c r="F70" s="117">
        <f t="shared" si="1"/>
        <v>4.9826482880563648E-2</v>
      </c>
      <c r="H70" s="192"/>
      <c r="I70" s="195"/>
      <c r="J70" s="179"/>
      <c r="K70" s="40"/>
    </row>
    <row r="71" spans="1:11" x14ac:dyDescent="0.3">
      <c r="A71" s="115">
        <v>5604</v>
      </c>
      <c r="B71" s="115" t="s">
        <v>103</v>
      </c>
      <c r="C71" s="116">
        <v>1943754</v>
      </c>
      <c r="D71" s="194">
        <v>5036377</v>
      </c>
      <c r="E71" s="117">
        <f t="shared" si="2"/>
        <v>0.3859429109457056</v>
      </c>
      <c r="F71" s="117">
        <f t="shared" ref="F71:F134" si="3">(E71/$E$3)</f>
        <v>5.9450256935196406E-2</v>
      </c>
      <c r="H71" s="192"/>
      <c r="I71" s="195"/>
      <c r="J71" s="179"/>
      <c r="K71" s="40"/>
    </row>
    <row r="72" spans="1:11" x14ac:dyDescent="0.3">
      <c r="A72" s="115">
        <v>5605</v>
      </c>
      <c r="B72" s="115" t="s">
        <v>81</v>
      </c>
      <c r="C72" s="116">
        <v>1976171</v>
      </c>
      <c r="D72" s="194">
        <v>7499912</v>
      </c>
      <c r="E72" s="117">
        <f t="shared" si="2"/>
        <v>0.2634925583126842</v>
      </c>
      <c r="F72" s="117">
        <f t="shared" si="3"/>
        <v>4.058812805711829E-2</v>
      </c>
      <c r="H72" s="192"/>
      <c r="I72" s="195"/>
      <c r="J72" s="179"/>
      <c r="K72" s="40"/>
    </row>
    <row r="73" spans="1:11" x14ac:dyDescent="0.3">
      <c r="A73" s="115">
        <v>5606</v>
      </c>
      <c r="B73" s="115" t="s">
        <v>50</v>
      </c>
      <c r="C73" s="116">
        <v>15781590</v>
      </c>
      <c r="D73" s="194">
        <v>6280905</v>
      </c>
      <c r="E73" s="117">
        <f t="shared" si="2"/>
        <v>2.5126299474359191</v>
      </c>
      <c r="F73" s="117">
        <f t="shared" si="3"/>
        <v>0.38704298413489635</v>
      </c>
      <c r="H73" s="192"/>
      <c r="I73" s="195"/>
      <c r="J73" s="179"/>
      <c r="K73" s="40"/>
    </row>
    <row r="74" spans="1:11" x14ac:dyDescent="0.3">
      <c r="A74" s="115">
        <v>5701</v>
      </c>
      <c r="B74" s="115" t="s">
        <v>116</v>
      </c>
      <c r="C74" s="116">
        <v>5304150</v>
      </c>
      <c r="D74" s="194">
        <v>6593561</v>
      </c>
      <c r="E74" s="117">
        <f t="shared" si="2"/>
        <v>0.80444391126433801</v>
      </c>
      <c r="F74" s="117">
        <f t="shared" si="3"/>
        <v>0.12391572913577149</v>
      </c>
      <c r="H74" s="192"/>
      <c r="I74" s="195"/>
      <c r="J74" s="179"/>
      <c r="K74" s="40"/>
    </row>
    <row r="75" spans="1:11" x14ac:dyDescent="0.3">
      <c r="A75" s="115">
        <v>5702</v>
      </c>
      <c r="B75" s="115" t="s">
        <v>157</v>
      </c>
      <c r="C75" s="116">
        <v>1131947</v>
      </c>
      <c r="D75" s="194">
        <v>1818168</v>
      </c>
      <c r="E75" s="117">
        <f t="shared" si="2"/>
        <v>0.62257558157441995</v>
      </c>
      <c r="F75" s="117">
        <f t="shared" si="3"/>
        <v>9.5900914970777837E-2</v>
      </c>
      <c r="H75" s="192"/>
      <c r="I75" s="195"/>
      <c r="J75" s="179"/>
      <c r="K75" s="40"/>
    </row>
    <row r="76" spans="1:11" x14ac:dyDescent="0.3">
      <c r="A76" s="115">
        <v>5703</v>
      </c>
      <c r="B76" s="115" t="s">
        <v>167</v>
      </c>
      <c r="C76" s="116">
        <v>1931824</v>
      </c>
      <c r="D76" s="194">
        <v>2896138</v>
      </c>
      <c r="E76" s="117">
        <f t="shared" si="2"/>
        <v>0.66703451285815796</v>
      </c>
      <c r="F76" s="117">
        <f t="shared" si="3"/>
        <v>0.10274932392692601</v>
      </c>
      <c r="H76" s="192"/>
      <c r="I76" s="195"/>
      <c r="J76" s="179"/>
      <c r="K76" s="40"/>
    </row>
    <row r="77" spans="1:11" x14ac:dyDescent="0.3">
      <c r="A77" s="115">
        <v>5704</v>
      </c>
      <c r="B77" s="115" t="s">
        <v>221</v>
      </c>
      <c r="C77" s="116">
        <v>1586997</v>
      </c>
      <c r="D77" s="194">
        <v>1507237</v>
      </c>
      <c r="E77" s="117">
        <f t="shared" si="2"/>
        <v>1.0529180215188454</v>
      </c>
      <c r="F77" s="117">
        <f t="shared" si="3"/>
        <v>0.16219043059402133</v>
      </c>
      <c r="H77" s="192"/>
      <c r="I77" s="195"/>
      <c r="J77" s="179"/>
      <c r="K77" s="40"/>
    </row>
    <row r="78" spans="1:11" x14ac:dyDescent="0.3">
      <c r="A78" s="115">
        <v>5705</v>
      </c>
      <c r="B78" s="115" t="s">
        <v>275</v>
      </c>
      <c r="C78" s="116">
        <v>876622</v>
      </c>
      <c r="D78" s="194">
        <v>2178440</v>
      </c>
      <c r="E78" s="117">
        <f t="shared" si="2"/>
        <v>0.40240814527827251</v>
      </c>
      <c r="F78" s="117">
        <f t="shared" si="3"/>
        <v>6.1986545033274797E-2</v>
      </c>
      <c r="H78" s="192"/>
      <c r="I78" s="195"/>
      <c r="J78" s="179"/>
      <c r="K78" s="40"/>
    </row>
    <row r="79" spans="1:11" x14ac:dyDescent="0.3">
      <c r="A79" s="115">
        <v>5706</v>
      </c>
      <c r="B79" s="115" t="s">
        <v>210</v>
      </c>
      <c r="C79" s="116">
        <v>2847587</v>
      </c>
      <c r="D79" s="194">
        <v>2909161</v>
      </c>
      <c r="E79" s="117">
        <f t="shared" si="2"/>
        <v>0.97883444745753156</v>
      </c>
      <c r="F79" s="117">
        <f t="shared" si="3"/>
        <v>0.15077867152885133</v>
      </c>
      <c r="H79" s="192"/>
      <c r="I79" s="195"/>
      <c r="J79" s="179"/>
      <c r="K79" s="40"/>
    </row>
    <row r="80" spans="1:11" x14ac:dyDescent="0.3">
      <c r="A80" s="115">
        <v>5801</v>
      </c>
      <c r="B80" s="115" t="s">
        <v>48</v>
      </c>
      <c r="C80" s="116">
        <v>9629011</v>
      </c>
      <c r="D80" s="194">
        <v>12319518</v>
      </c>
      <c r="E80" s="117">
        <f t="shared" si="2"/>
        <v>0.78160614725348831</v>
      </c>
      <c r="F80" s="117">
        <f t="shared" si="3"/>
        <v>0.1203978229901618</v>
      </c>
      <c r="H80" s="192"/>
      <c r="I80" s="195"/>
      <c r="J80" s="179"/>
      <c r="K80" s="40"/>
    </row>
    <row r="81" spans="1:11" x14ac:dyDescent="0.3">
      <c r="A81" s="115">
        <v>5802</v>
      </c>
      <c r="B81" s="115" t="s">
        <v>88</v>
      </c>
      <c r="C81" s="116">
        <v>3502219</v>
      </c>
      <c r="D81" s="194">
        <v>3549723</v>
      </c>
      <c r="E81" s="117">
        <f t="shared" si="2"/>
        <v>0.98661754734101792</v>
      </c>
      <c r="F81" s="117">
        <f t="shared" si="3"/>
        <v>0.1519775723888043</v>
      </c>
      <c r="H81" s="192"/>
      <c r="I81" s="195"/>
      <c r="J81" s="179"/>
      <c r="K81" s="40"/>
    </row>
    <row r="82" spans="1:11" x14ac:dyDescent="0.3">
      <c r="A82" s="115">
        <v>5803</v>
      </c>
      <c r="B82" s="115" t="s">
        <v>93</v>
      </c>
      <c r="C82" s="116">
        <v>1579650</v>
      </c>
      <c r="D82" s="194">
        <v>2642455</v>
      </c>
      <c r="E82" s="117">
        <f t="shared" si="2"/>
        <v>0.59779636739320063</v>
      </c>
      <c r="F82" s="117">
        <f t="shared" si="3"/>
        <v>9.2083949798089412E-2</v>
      </c>
      <c r="H82" s="192"/>
      <c r="I82" s="195"/>
      <c r="J82" s="179"/>
      <c r="K82" s="40"/>
    </row>
    <row r="83" spans="1:11" x14ac:dyDescent="0.3">
      <c r="A83" s="115">
        <v>5804</v>
      </c>
      <c r="B83" s="115" t="s">
        <v>30</v>
      </c>
      <c r="C83" s="116">
        <v>5962496</v>
      </c>
      <c r="D83" s="194">
        <v>10000585</v>
      </c>
      <c r="E83" s="117">
        <f t="shared" si="2"/>
        <v>0.59621472143879584</v>
      </c>
      <c r="F83" s="117">
        <f t="shared" si="3"/>
        <v>9.1840314649721297E-2</v>
      </c>
      <c r="H83" s="192"/>
      <c r="I83" s="195"/>
      <c r="J83" s="179"/>
      <c r="K83" s="40"/>
    </row>
    <row r="84" spans="1:11" x14ac:dyDescent="0.3">
      <c r="A84" s="115">
        <v>6101</v>
      </c>
      <c r="B84" s="115" t="s">
        <v>25</v>
      </c>
      <c r="C84" s="116">
        <v>24746364</v>
      </c>
      <c r="D84" s="194">
        <v>15141179</v>
      </c>
      <c r="E84" s="117">
        <f t="shared" si="2"/>
        <v>1.6343749717244609</v>
      </c>
      <c r="F84" s="117">
        <f t="shared" si="3"/>
        <v>0.25175747304020979</v>
      </c>
      <c r="H84" s="192"/>
      <c r="I84" s="195"/>
      <c r="J84" s="179"/>
      <c r="K84" s="40"/>
    </row>
    <row r="85" spans="1:11" x14ac:dyDescent="0.3">
      <c r="A85" s="115">
        <v>6102</v>
      </c>
      <c r="B85" s="115" t="s">
        <v>148</v>
      </c>
      <c r="C85" s="116">
        <v>1422314</v>
      </c>
      <c r="D85" s="194">
        <v>1989983</v>
      </c>
      <c r="E85" s="117">
        <f t="shared" si="2"/>
        <v>0.7147367590577407</v>
      </c>
      <c r="F85" s="117">
        <f t="shared" si="3"/>
        <v>0.11009732984314337</v>
      </c>
      <c r="H85" s="192"/>
      <c r="I85" s="195"/>
      <c r="J85" s="179"/>
      <c r="K85" s="40"/>
    </row>
    <row r="86" spans="1:11" x14ac:dyDescent="0.3">
      <c r="A86" s="115">
        <v>6103</v>
      </c>
      <c r="B86" s="115" t="s">
        <v>174</v>
      </c>
      <c r="C86" s="116">
        <v>823594</v>
      </c>
      <c r="D86" s="194">
        <v>1612009</v>
      </c>
      <c r="E86" s="117">
        <f t="shared" si="2"/>
        <v>0.51091153957577162</v>
      </c>
      <c r="F86" s="117">
        <f t="shared" si="3"/>
        <v>7.8700298509199407E-2</v>
      </c>
      <c r="H86" s="192"/>
      <c r="I86" s="195"/>
      <c r="J86" s="179"/>
      <c r="K86" s="40"/>
    </row>
    <row r="87" spans="1:11" x14ac:dyDescent="0.3">
      <c r="A87" s="115">
        <v>6104</v>
      </c>
      <c r="B87" s="115" t="s">
        <v>193</v>
      </c>
      <c r="C87" s="116">
        <v>1217651</v>
      </c>
      <c r="D87" s="194">
        <v>2277066</v>
      </c>
      <c r="E87" s="117">
        <f t="shared" si="2"/>
        <v>0.53474558928024041</v>
      </c>
      <c r="F87" s="117">
        <f t="shared" si="3"/>
        <v>8.2371671498704183E-2</v>
      </c>
      <c r="H87" s="192"/>
      <c r="I87" s="195"/>
      <c r="J87" s="179"/>
      <c r="K87" s="40"/>
    </row>
    <row r="88" spans="1:11" x14ac:dyDescent="0.3">
      <c r="A88" s="115">
        <v>6105</v>
      </c>
      <c r="B88" s="115" t="s">
        <v>110</v>
      </c>
      <c r="C88" s="116">
        <v>1977221</v>
      </c>
      <c r="D88" s="194">
        <v>2505458</v>
      </c>
      <c r="E88" s="117">
        <f t="shared" si="2"/>
        <v>0.78916549389373125</v>
      </c>
      <c r="F88" s="117">
        <f t="shared" si="3"/>
        <v>0.12156225712608994</v>
      </c>
      <c r="H88" s="192"/>
      <c r="I88" s="195"/>
      <c r="J88" s="179"/>
      <c r="K88" s="40"/>
    </row>
    <row r="89" spans="1:11" x14ac:dyDescent="0.3">
      <c r="A89" s="115">
        <v>6106</v>
      </c>
      <c r="B89" s="115" t="s">
        <v>105</v>
      </c>
      <c r="C89" s="116">
        <v>1973801</v>
      </c>
      <c r="D89" s="194">
        <v>3241906</v>
      </c>
      <c r="E89" s="117">
        <f t="shared" si="2"/>
        <v>0.60883967641257952</v>
      </c>
      <c r="F89" s="117">
        <f t="shared" si="3"/>
        <v>9.3785049986736757E-2</v>
      </c>
      <c r="H89" s="192"/>
      <c r="I89" s="195"/>
      <c r="J89" s="179"/>
      <c r="K89" s="40"/>
    </row>
    <row r="90" spans="1:11" x14ac:dyDescent="0.3">
      <c r="A90" s="115">
        <v>6107</v>
      </c>
      <c r="B90" s="115" t="s">
        <v>181</v>
      </c>
      <c r="C90" s="116">
        <v>4228870</v>
      </c>
      <c r="D90" s="194">
        <v>3314555</v>
      </c>
      <c r="E90" s="117">
        <f t="shared" si="2"/>
        <v>1.2758484924823996</v>
      </c>
      <c r="F90" s="117">
        <f t="shared" si="3"/>
        <v>0.196530415606292</v>
      </c>
      <c r="H90" s="192"/>
      <c r="I90" s="195"/>
      <c r="J90" s="179"/>
      <c r="K90" s="40"/>
    </row>
    <row r="91" spans="1:11" x14ac:dyDescent="0.3">
      <c r="A91" s="115">
        <v>6108</v>
      </c>
      <c r="B91" s="115" t="s">
        <v>67</v>
      </c>
      <c r="C91" s="116">
        <v>5489370</v>
      </c>
      <c r="D91" s="194">
        <v>3783000</v>
      </c>
      <c r="E91" s="117">
        <f t="shared" si="2"/>
        <v>1.4510626486915146</v>
      </c>
      <c r="F91" s="117">
        <f t="shared" si="3"/>
        <v>0.22352022759633763</v>
      </c>
      <c r="H91" s="192"/>
      <c r="I91" s="195"/>
      <c r="J91" s="179"/>
      <c r="K91" s="40"/>
    </row>
    <row r="92" spans="1:11" x14ac:dyDescent="0.3">
      <c r="A92" s="115">
        <v>6109</v>
      </c>
      <c r="B92" s="115" t="s">
        <v>282</v>
      </c>
      <c r="C92" s="116">
        <v>1475935</v>
      </c>
      <c r="D92" s="194">
        <v>2137814</v>
      </c>
      <c r="E92" s="117">
        <f t="shared" si="2"/>
        <v>0.6903944870788572</v>
      </c>
      <c r="F92" s="117">
        <f t="shared" si="3"/>
        <v>0.10634767080682377</v>
      </c>
      <c r="H92" s="192"/>
      <c r="I92" s="195"/>
      <c r="J92" s="179"/>
      <c r="K92" s="40"/>
    </row>
    <row r="93" spans="1:11" x14ac:dyDescent="0.3">
      <c r="A93" s="115">
        <v>6110</v>
      </c>
      <c r="B93" s="115" t="s">
        <v>119</v>
      </c>
      <c r="C93" s="116">
        <v>3333927</v>
      </c>
      <c r="D93" s="194">
        <v>3942616</v>
      </c>
      <c r="E93" s="117">
        <f t="shared" si="2"/>
        <v>0.84561291284771334</v>
      </c>
      <c r="F93" s="117">
        <f t="shared" si="3"/>
        <v>0.13025736063743545</v>
      </c>
      <c r="H93" s="192"/>
      <c r="I93" s="195"/>
      <c r="J93" s="179"/>
      <c r="K93" s="40"/>
    </row>
    <row r="94" spans="1:11" x14ac:dyDescent="0.3">
      <c r="A94" s="115">
        <v>6111</v>
      </c>
      <c r="B94" s="115" t="s">
        <v>171</v>
      </c>
      <c r="C94" s="116">
        <v>1692277</v>
      </c>
      <c r="D94" s="194">
        <v>1503644</v>
      </c>
      <c r="E94" s="117">
        <f t="shared" si="2"/>
        <v>1.1254505720769012</v>
      </c>
      <c r="F94" s="117">
        <f t="shared" si="3"/>
        <v>0.17336327156232756</v>
      </c>
      <c r="H94" s="192"/>
      <c r="I94" s="195"/>
      <c r="J94" s="179"/>
      <c r="K94" s="40"/>
    </row>
    <row r="95" spans="1:11" x14ac:dyDescent="0.3">
      <c r="A95" s="115">
        <v>6112</v>
      </c>
      <c r="B95" s="115" t="s">
        <v>224</v>
      </c>
      <c r="C95" s="116">
        <v>1445412</v>
      </c>
      <c r="D95" s="194">
        <v>1781712</v>
      </c>
      <c r="E95" s="117">
        <f t="shared" si="2"/>
        <v>0.81124895606023872</v>
      </c>
      <c r="F95" s="117">
        <f t="shared" si="3"/>
        <v>0.12496397137600462</v>
      </c>
      <c r="H95" s="192"/>
      <c r="I95" s="195"/>
      <c r="J95" s="179"/>
      <c r="K95" s="40"/>
    </row>
    <row r="96" spans="1:11" x14ac:dyDescent="0.3">
      <c r="A96" s="115">
        <v>6113</v>
      </c>
      <c r="B96" s="115" t="s">
        <v>271</v>
      </c>
      <c r="C96" s="116">
        <v>1620514</v>
      </c>
      <c r="D96" s="194">
        <v>2169723</v>
      </c>
      <c r="E96" s="117">
        <f t="shared" si="2"/>
        <v>0.74687598370851949</v>
      </c>
      <c r="F96" s="117">
        <f t="shared" si="3"/>
        <v>0.11504802360897753</v>
      </c>
      <c r="H96" s="192"/>
      <c r="I96" s="195"/>
      <c r="J96" s="179"/>
      <c r="K96" s="40"/>
    </row>
    <row r="97" spans="1:11" x14ac:dyDescent="0.3">
      <c r="A97" s="115">
        <v>6114</v>
      </c>
      <c r="B97" s="115" t="s">
        <v>211</v>
      </c>
      <c r="C97" s="116">
        <v>1349787</v>
      </c>
      <c r="D97" s="194">
        <v>2571256</v>
      </c>
      <c r="E97" s="117">
        <f t="shared" si="2"/>
        <v>0.52495239680529671</v>
      </c>
      <c r="F97" s="117">
        <f t="shared" si="3"/>
        <v>8.0863138002326168E-2</v>
      </c>
      <c r="H97" s="192"/>
      <c r="I97" s="195"/>
      <c r="J97" s="179"/>
      <c r="K97" s="40"/>
    </row>
    <row r="98" spans="1:11" x14ac:dyDescent="0.3">
      <c r="A98" s="115">
        <v>6115</v>
      </c>
      <c r="B98" s="115" t="s">
        <v>196</v>
      </c>
      <c r="C98" s="116">
        <v>3951084</v>
      </c>
      <c r="D98" s="194">
        <v>6920019</v>
      </c>
      <c r="E98" s="117">
        <f t="shared" si="2"/>
        <v>0.57096432827713339</v>
      </c>
      <c r="F98" s="117">
        <f t="shared" si="3"/>
        <v>8.795076954187829E-2</v>
      </c>
      <c r="H98" s="192"/>
      <c r="I98" s="195"/>
      <c r="J98" s="179"/>
      <c r="K98" s="40"/>
    </row>
    <row r="99" spans="1:11" x14ac:dyDescent="0.3">
      <c r="A99" s="115">
        <v>6116</v>
      </c>
      <c r="B99" s="115" t="s">
        <v>146</v>
      </c>
      <c r="C99" s="116">
        <v>3124287</v>
      </c>
      <c r="D99" s="194">
        <v>3113330</v>
      </c>
      <c r="E99" s="117">
        <f t="shared" si="2"/>
        <v>1.0035193827830651</v>
      </c>
      <c r="F99" s="117">
        <f t="shared" si="3"/>
        <v>0.1545811140816519</v>
      </c>
      <c r="H99" s="192"/>
      <c r="I99" s="195"/>
      <c r="J99" s="179"/>
      <c r="K99" s="40"/>
    </row>
    <row r="100" spans="1:11" x14ac:dyDescent="0.3">
      <c r="A100" s="115">
        <v>6117</v>
      </c>
      <c r="B100" s="115" t="s">
        <v>162</v>
      </c>
      <c r="C100" s="116">
        <v>3523696</v>
      </c>
      <c r="D100" s="194">
        <v>4835903</v>
      </c>
      <c r="E100" s="117">
        <f t="shared" si="2"/>
        <v>0.72865315950299248</v>
      </c>
      <c r="F100" s="117">
        <f t="shared" si="3"/>
        <v>0.11224099813868485</v>
      </c>
      <c r="H100" s="192"/>
      <c r="I100" s="195"/>
      <c r="J100" s="179"/>
      <c r="K100" s="40"/>
    </row>
    <row r="101" spans="1:11" x14ac:dyDescent="0.3">
      <c r="A101" s="115">
        <v>6201</v>
      </c>
      <c r="B101" s="115" t="s">
        <v>118</v>
      </c>
      <c r="C101" s="116">
        <v>2083421</v>
      </c>
      <c r="D101" s="194">
        <v>5250066</v>
      </c>
      <c r="E101" s="117">
        <f t="shared" si="2"/>
        <v>0.3968371064287573</v>
      </c>
      <c r="F101" s="117">
        <f t="shared" si="3"/>
        <v>6.1128387825028441E-2</v>
      </c>
      <c r="H101" s="192"/>
      <c r="I101" s="195"/>
      <c r="J101" s="179"/>
      <c r="K101" s="40"/>
    </row>
    <row r="102" spans="1:11" x14ac:dyDescent="0.3">
      <c r="A102" s="115">
        <v>6202</v>
      </c>
      <c r="B102" s="115" t="s">
        <v>231</v>
      </c>
      <c r="C102" s="116">
        <v>1554071</v>
      </c>
      <c r="D102" s="194">
        <v>1466356</v>
      </c>
      <c r="E102" s="117">
        <f t="shared" si="2"/>
        <v>1.0598183524328335</v>
      </c>
      <c r="F102" s="117">
        <f t="shared" si="3"/>
        <v>0.16325335061182725</v>
      </c>
      <c r="H102" s="192"/>
      <c r="I102" s="195"/>
      <c r="J102" s="179"/>
      <c r="K102" s="40"/>
    </row>
    <row r="103" spans="1:11" x14ac:dyDescent="0.3">
      <c r="A103" s="115">
        <v>6203</v>
      </c>
      <c r="B103" s="115" t="s">
        <v>284</v>
      </c>
      <c r="C103" s="116">
        <v>1450193</v>
      </c>
      <c r="D103" s="194">
        <v>1472687</v>
      </c>
      <c r="E103" s="117">
        <f t="shared" si="2"/>
        <v>0.98472587861507566</v>
      </c>
      <c r="F103" s="117">
        <f t="shared" si="3"/>
        <v>0.15168618164524075</v>
      </c>
      <c r="H103" s="192"/>
      <c r="I103" s="195"/>
      <c r="J103" s="179"/>
      <c r="K103" s="40"/>
    </row>
    <row r="104" spans="1:11" x14ac:dyDescent="0.3">
      <c r="A104" s="115">
        <v>6204</v>
      </c>
      <c r="B104" s="115" t="s">
        <v>321</v>
      </c>
      <c r="C104" s="116">
        <v>14137457</v>
      </c>
      <c r="D104" s="194">
        <v>3516848</v>
      </c>
      <c r="E104" s="117">
        <f t="shared" si="2"/>
        <v>4.0199226693903176</v>
      </c>
      <c r="F104" s="117">
        <f t="shared" si="3"/>
        <v>0.61922483553142771</v>
      </c>
      <c r="H104" s="192"/>
      <c r="I104" s="195"/>
      <c r="J104" s="179"/>
      <c r="K104" s="40"/>
    </row>
    <row r="105" spans="1:11" x14ac:dyDescent="0.3">
      <c r="A105" s="115">
        <v>6205</v>
      </c>
      <c r="B105" s="115" t="s">
        <v>322</v>
      </c>
      <c r="C105" s="116">
        <v>753014</v>
      </c>
      <c r="D105" s="194">
        <v>3369632</v>
      </c>
      <c r="E105" s="117">
        <f t="shared" si="2"/>
        <v>0.22347069353567392</v>
      </c>
      <c r="F105" s="117">
        <f t="shared" si="3"/>
        <v>3.4423200352684639E-2</v>
      </c>
      <c r="H105" s="192"/>
      <c r="I105" s="195"/>
      <c r="J105" s="179"/>
      <c r="K105" s="40"/>
    </row>
    <row r="106" spans="1:11" x14ac:dyDescent="0.3">
      <c r="A106" s="115">
        <v>6206</v>
      </c>
      <c r="B106" s="115" t="s">
        <v>298</v>
      </c>
      <c r="C106" s="116">
        <v>612672</v>
      </c>
      <c r="D106" s="194">
        <v>1902414</v>
      </c>
      <c r="E106" s="117">
        <f t="shared" si="2"/>
        <v>0.32204977465472817</v>
      </c>
      <c r="F106" s="117">
        <f t="shared" si="3"/>
        <v>4.9608222631245952E-2</v>
      </c>
      <c r="H106" s="192"/>
      <c r="I106" s="195"/>
      <c r="J106" s="179"/>
      <c r="K106" s="40"/>
    </row>
    <row r="107" spans="1:11" x14ac:dyDescent="0.3">
      <c r="A107" s="115">
        <v>6301</v>
      </c>
      <c r="B107" s="115" t="s">
        <v>213</v>
      </c>
      <c r="C107" s="116">
        <v>7162902</v>
      </c>
      <c r="D107" s="194">
        <v>4552002</v>
      </c>
      <c r="E107" s="117">
        <f t="shared" si="2"/>
        <v>1.5735718042303144</v>
      </c>
      <c r="F107" s="117">
        <f t="shared" si="3"/>
        <v>0.24239141441474299</v>
      </c>
      <c r="H107" s="192"/>
      <c r="I107" s="195"/>
      <c r="J107" s="179"/>
      <c r="K107" s="40"/>
    </row>
    <row r="108" spans="1:11" x14ac:dyDescent="0.3">
      <c r="A108" s="115">
        <v>6302</v>
      </c>
      <c r="B108" s="115" t="s">
        <v>313</v>
      </c>
      <c r="C108" s="116">
        <v>826368</v>
      </c>
      <c r="D108" s="194">
        <v>1936546</v>
      </c>
      <c r="E108" s="117">
        <f t="shared" si="2"/>
        <v>0.42672262884537726</v>
      </c>
      <c r="F108" s="117">
        <f t="shared" si="3"/>
        <v>6.5731923570657338E-2</v>
      </c>
      <c r="H108" s="192"/>
      <c r="I108" s="195"/>
      <c r="J108" s="179"/>
      <c r="K108" s="40"/>
    </row>
    <row r="109" spans="1:11" x14ac:dyDescent="0.3">
      <c r="A109" s="115">
        <v>6303</v>
      </c>
      <c r="B109" s="115" t="s">
        <v>234</v>
      </c>
      <c r="C109" s="116">
        <v>2395368</v>
      </c>
      <c r="D109" s="194">
        <v>3608090</v>
      </c>
      <c r="E109" s="117">
        <f t="shared" si="2"/>
        <v>0.66388809591778475</v>
      </c>
      <c r="F109" s="117">
        <f t="shared" si="3"/>
        <v>0.10226465303331617</v>
      </c>
      <c r="H109" s="192"/>
      <c r="I109" s="195"/>
      <c r="J109" s="179"/>
      <c r="K109" s="40"/>
    </row>
    <row r="110" spans="1:11" x14ac:dyDescent="0.3">
      <c r="A110" s="115">
        <v>6304</v>
      </c>
      <c r="B110" s="115" t="s">
        <v>270</v>
      </c>
      <c r="C110" s="116">
        <v>922081</v>
      </c>
      <c r="D110" s="194">
        <v>1512560</v>
      </c>
      <c r="E110" s="117">
        <f t="shared" si="2"/>
        <v>0.60961614745861326</v>
      </c>
      <c r="F110" s="117">
        <f t="shared" si="3"/>
        <v>9.3904656803911704E-2</v>
      </c>
      <c r="H110" s="192"/>
      <c r="I110" s="195"/>
      <c r="J110" s="179"/>
      <c r="K110" s="40"/>
    </row>
    <row r="111" spans="1:11" x14ac:dyDescent="0.3">
      <c r="A111" s="115">
        <v>6305</v>
      </c>
      <c r="B111" s="115" t="s">
        <v>177</v>
      </c>
      <c r="C111" s="116">
        <v>1543727</v>
      </c>
      <c r="D111" s="194">
        <v>2023886</v>
      </c>
      <c r="E111" s="117">
        <f t="shared" si="2"/>
        <v>0.76275392981620505</v>
      </c>
      <c r="F111" s="117">
        <f t="shared" si="3"/>
        <v>0.11749384642093716</v>
      </c>
      <c r="H111" s="192"/>
      <c r="I111" s="195"/>
      <c r="J111" s="179"/>
      <c r="K111" s="40"/>
    </row>
    <row r="112" spans="1:11" x14ac:dyDescent="0.3">
      <c r="A112" s="115">
        <v>6306</v>
      </c>
      <c r="B112" s="115" t="s">
        <v>179</v>
      </c>
      <c r="C112" s="116">
        <v>1795000</v>
      </c>
      <c r="D112" s="194">
        <v>2098229</v>
      </c>
      <c r="E112" s="117">
        <f t="shared" si="2"/>
        <v>0.85548336239752665</v>
      </c>
      <c r="F112" s="117">
        <f t="shared" si="3"/>
        <v>0.13177779473574397</v>
      </c>
      <c r="H112" s="192"/>
      <c r="I112" s="195"/>
      <c r="J112" s="179"/>
      <c r="K112" s="40"/>
    </row>
    <row r="113" spans="1:11" x14ac:dyDescent="0.3">
      <c r="A113" s="115">
        <v>6307</v>
      </c>
      <c r="B113" s="115" t="s">
        <v>292</v>
      </c>
      <c r="C113" s="116">
        <v>1345876</v>
      </c>
      <c r="D113" s="194">
        <v>1663562</v>
      </c>
      <c r="E113" s="117">
        <f t="shared" si="2"/>
        <v>0.80903266605031854</v>
      </c>
      <c r="F113" s="117">
        <f t="shared" si="3"/>
        <v>0.12462257629710602</v>
      </c>
      <c r="H113" s="192"/>
      <c r="I113" s="195"/>
      <c r="J113" s="179"/>
      <c r="K113" s="40"/>
    </row>
    <row r="114" spans="1:11" x14ac:dyDescent="0.3">
      <c r="A114" s="115">
        <v>6308</v>
      </c>
      <c r="B114" s="115" t="s">
        <v>269</v>
      </c>
      <c r="C114" s="116">
        <v>917769</v>
      </c>
      <c r="D114" s="194">
        <v>1432100</v>
      </c>
      <c r="E114" s="117">
        <f t="shared" si="2"/>
        <v>0.64085538719363178</v>
      </c>
      <c r="F114" s="117">
        <f t="shared" si="3"/>
        <v>9.8716717800591894E-2</v>
      </c>
      <c r="H114" s="192"/>
      <c r="I114" s="195"/>
      <c r="J114" s="179"/>
      <c r="K114" s="40"/>
    </row>
    <row r="115" spans="1:11" x14ac:dyDescent="0.3">
      <c r="A115" s="115">
        <v>6309</v>
      </c>
      <c r="B115" s="115" t="s">
        <v>262</v>
      </c>
      <c r="C115" s="116">
        <v>640842</v>
      </c>
      <c r="D115" s="194">
        <v>952362</v>
      </c>
      <c r="E115" s="117">
        <f t="shared" si="2"/>
        <v>0.6728974906600641</v>
      </c>
      <c r="F115" s="117">
        <f t="shared" si="3"/>
        <v>0.10365245111709666</v>
      </c>
      <c r="H115" s="192"/>
      <c r="I115" s="195"/>
      <c r="J115" s="179"/>
      <c r="K115" s="40"/>
    </row>
    <row r="116" spans="1:11" x14ac:dyDescent="0.3">
      <c r="A116" s="115">
        <v>6310</v>
      </c>
      <c r="B116" s="115" t="s">
        <v>186</v>
      </c>
      <c r="C116" s="116">
        <v>4238429</v>
      </c>
      <c r="D116" s="194">
        <v>3726682</v>
      </c>
      <c r="E116" s="117">
        <f t="shared" si="2"/>
        <v>1.1373197391137746</v>
      </c>
      <c r="F116" s="117">
        <f t="shared" si="3"/>
        <v>0.17519158608744695</v>
      </c>
      <c r="H116" s="192"/>
      <c r="I116" s="195"/>
      <c r="J116" s="179"/>
      <c r="K116" s="40"/>
    </row>
    <row r="117" spans="1:11" x14ac:dyDescent="0.3">
      <c r="A117" s="115">
        <v>7101</v>
      </c>
      <c r="B117" s="115" t="s">
        <v>34</v>
      </c>
      <c r="C117" s="116">
        <v>17565732</v>
      </c>
      <c r="D117" s="194">
        <v>12925160</v>
      </c>
      <c r="E117" s="117">
        <f t="shared" si="2"/>
        <v>1.3590340080896484</v>
      </c>
      <c r="F117" s="117">
        <f t="shared" si="3"/>
        <v>0.20934422857158169</v>
      </c>
      <c r="H117" s="192"/>
      <c r="I117" s="195"/>
      <c r="J117" s="179"/>
      <c r="K117" s="40"/>
    </row>
    <row r="118" spans="1:11" x14ac:dyDescent="0.3">
      <c r="A118" s="115">
        <v>7102</v>
      </c>
      <c r="B118" s="115" t="s">
        <v>130</v>
      </c>
      <c r="C118" s="116">
        <v>4600097</v>
      </c>
      <c r="D118" s="194">
        <v>3988022</v>
      </c>
      <c r="E118" s="117">
        <f t="shared" si="2"/>
        <v>1.1534783408918006</v>
      </c>
      <c r="F118" s="117">
        <f t="shared" si="3"/>
        <v>0.1776806408159384</v>
      </c>
      <c r="H118" s="192"/>
      <c r="I118" s="195"/>
      <c r="J118" s="179"/>
      <c r="K118" s="40"/>
    </row>
    <row r="119" spans="1:11" x14ac:dyDescent="0.3">
      <c r="A119" s="115">
        <v>7103</v>
      </c>
      <c r="B119" s="115" t="s">
        <v>340</v>
      </c>
      <c r="C119" s="116">
        <v>1004564</v>
      </c>
      <c r="D119" s="194">
        <v>1924324</v>
      </c>
      <c r="E119" s="117">
        <f t="shared" si="2"/>
        <v>0.52203475090473328</v>
      </c>
      <c r="F119" s="117">
        <f t="shared" si="3"/>
        <v>8.0413706769065812E-2</v>
      </c>
      <c r="H119" s="192"/>
      <c r="I119" s="195"/>
      <c r="J119" s="179"/>
      <c r="K119" s="40"/>
    </row>
    <row r="120" spans="1:11" x14ac:dyDescent="0.3">
      <c r="A120" s="115">
        <v>7104</v>
      </c>
      <c r="B120" s="115" t="s">
        <v>257</v>
      </c>
      <c r="C120" s="116">
        <v>456691</v>
      </c>
      <c r="D120" s="194">
        <v>1235893</v>
      </c>
      <c r="E120" s="117">
        <f t="shared" si="2"/>
        <v>0.36952308978204423</v>
      </c>
      <c r="F120" s="117">
        <f t="shared" si="3"/>
        <v>5.6920964235875469E-2</v>
      </c>
      <c r="H120" s="192"/>
      <c r="I120" s="195"/>
      <c r="J120" s="179"/>
      <c r="K120" s="40"/>
    </row>
    <row r="121" spans="1:11" x14ac:dyDescent="0.3">
      <c r="A121" s="115">
        <v>7105</v>
      </c>
      <c r="B121" s="115" t="s">
        <v>266</v>
      </c>
      <c r="C121" s="116">
        <v>3526463</v>
      </c>
      <c r="D121" s="194">
        <v>2216977</v>
      </c>
      <c r="E121" s="117">
        <f t="shared" si="2"/>
        <v>1.5906628711078192</v>
      </c>
      <c r="F121" s="117">
        <f t="shared" si="3"/>
        <v>0.24502410512714534</v>
      </c>
      <c r="H121" s="192"/>
      <c r="I121" s="195"/>
      <c r="J121" s="179"/>
      <c r="K121" s="40"/>
    </row>
    <row r="122" spans="1:11" x14ac:dyDescent="0.3">
      <c r="A122" s="115">
        <v>7106</v>
      </c>
      <c r="B122" s="115" t="s">
        <v>237</v>
      </c>
      <c r="C122" s="116">
        <v>5842242</v>
      </c>
      <c r="D122" s="194">
        <v>2776311</v>
      </c>
      <c r="E122" s="117">
        <f t="shared" si="2"/>
        <v>2.1043182842268031</v>
      </c>
      <c r="F122" s="117">
        <f t="shared" si="3"/>
        <v>0.32414706715085767</v>
      </c>
      <c r="H122" s="192"/>
      <c r="I122" s="195"/>
      <c r="J122" s="179"/>
      <c r="K122" s="40"/>
    </row>
    <row r="123" spans="1:11" x14ac:dyDescent="0.3">
      <c r="A123" s="115">
        <v>7107</v>
      </c>
      <c r="B123" s="115" t="s">
        <v>320</v>
      </c>
      <c r="C123" s="116">
        <v>1791402</v>
      </c>
      <c r="D123" s="194">
        <v>2040970</v>
      </c>
      <c r="E123" s="117">
        <f t="shared" si="2"/>
        <v>0.87772088761716238</v>
      </c>
      <c r="F123" s="117">
        <f t="shared" si="3"/>
        <v>0.13520324070305242</v>
      </c>
      <c r="H123" s="192"/>
      <c r="I123" s="195"/>
      <c r="J123" s="179"/>
      <c r="K123" s="40"/>
    </row>
    <row r="124" spans="1:11" x14ac:dyDescent="0.3">
      <c r="A124" s="115">
        <v>7108</v>
      </c>
      <c r="B124" s="115" t="s">
        <v>238</v>
      </c>
      <c r="C124" s="116">
        <v>8060879</v>
      </c>
      <c r="D124" s="194">
        <v>2886300</v>
      </c>
      <c r="E124" s="117">
        <f t="shared" si="2"/>
        <v>2.7928070540137893</v>
      </c>
      <c r="F124" s="117">
        <f t="shared" si="3"/>
        <v>0.43020118318718448</v>
      </c>
      <c r="H124" s="192"/>
      <c r="I124" s="195"/>
      <c r="J124" s="179"/>
      <c r="K124" s="40"/>
    </row>
    <row r="125" spans="1:11" x14ac:dyDescent="0.3">
      <c r="A125" s="115">
        <v>7109</v>
      </c>
      <c r="B125" s="115" t="s">
        <v>242</v>
      </c>
      <c r="C125" s="116">
        <v>3225460</v>
      </c>
      <c r="D125" s="194">
        <v>4756526</v>
      </c>
      <c r="E125" s="117">
        <f t="shared" si="2"/>
        <v>0.6781125552556635</v>
      </c>
      <c r="F125" s="117">
        <f t="shared" si="3"/>
        <v>0.10445577441012546</v>
      </c>
      <c r="H125" s="192"/>
      <c r="I125" s="195"/>
      <c r="J125" s="179"/>
      <c r="K125" s="40"/>
    </row>
    <row r="126" spans="1:11" x14ac:dyDescent="0.3">
      <c r="A126" s="115">
        <v>7110</v>
      </c>
      <c r="B126" s="115" t="s">
        <v>261</v>
      </c>
      <c r="C126" s="116">
        <v>1310916</v>
      </c>
      <c r="D126" s="194">
        <v>1458134</v>
      </c>
      <c r="E126" s="117">
        <f t="shared" si="2"/>
        <v>0.89903671404685714</v>
      </c>
      <c r="F126" s="117">
        <f t="shared" si="3"/>
        <v>0.13848670911791774</v>
      </c>
      <c r="H126" s="192"/>
      <c r="I126" s="195"/>
      <c r="J126" s="179"/>
      <c r="K126" s="40"/>
    </row>
    <row r="127" spans="1:11" x14ac:dyDescent="0.3">
      <c r="A127" s="115">
        <v>7201</v>
      </c>
      <c r="B127" s="115" t="s">
        <v>100</v>
      </c>
      <c r="C127" s="116">
        <v>2385705</v>
      </c>
      <c r="D127" s="194">
        <v>3791879</v>
      </c>
      <c r="E127" s="117">
        <f t="shared" si="2"/>
        <v>0.62916169002228184</v>
      </c>
      <c r="F127" s="117">
        <f t="shared" si="3"/>
        <v>9.6915432476667562E-2</v>
      </c>
      <c r="H127" s="192"/>
      <c r="I127" s="195"/>
      <c r="J127" s="179"/>
      <c r="K127" s="40"/>
    </row>
    <row r="128" spans="1:11" x14ac:dyDescent="0.3">
      <c r="A128" s="115">
        <v>7202</v>
      </c>
      <c r="B128" s="115" t="s">
        <v>256</v>
      </c>
      <c r="C128" s="116">
        <v>790543</v>
      </c>
      <c r="D128" s="194">
        <v>1776962</v>
      </c>
      <c r="E128" s="117">
        <f t="shared" si="2"/>
        <v>0.44488458391344327</v>
      </c>
      <c r="F128" s="117">
        <f t="shared" si="3"/>
        <v>6.8529572820377374E-2</v>
      </c>
      <c r="H128" s="192"/>
      <c r="I128" s="195"/>
      <c r="J128" s="179"/>
      <c r="K128" s="40"/>
    </row>
    <row r="129" spans="1:11" x14ac:dyDescent="0.3">
      <c r="A129" s="115">
        <v>7203</v>
      </c>
      <c r="B129" s="115" t="s">
        <v>244</v>
      </c>
      <c r="C129" s="116">
        <v>1120394</v>
      </c>
      <c r="D129" s="194">
        <v>1824046</v>
      </c>
      <c r="E129" s="117">
        <f t="shared" si="2"/>
        <v>0.6142356059002898</v>
      </c>
      <c r="F129" s="117">
        <f t="shared" si="3"/>
        <v>9.4616233525417454E-2</v>
      </c>
      <c r="H129" s="192"/>
      <c r="I129" s="195"/>
      <c r="J129" s="179"/>
      <c r="K129" s="40"/>
    </row>
    <row r="130" spans="1:11" x14ac:dyDescent="0.3">
      <c r="A130" s="115">
        <v>7301</v>
      </c>
      <c r="B130" s="115" t="s">
        <v>61</v>
      </c>
      <c r="C130" s="116">
        <v>13502217</v>
      </c>
      <c r="D130" s="194">
        <v>18449685</v>
      </c>
      <c r="E130" s="117">
        <f t="shared" si="2"/>
        <v>0.7318399745036297</v>
      </c>
      <c r="F130" s="117">
        <f t="shared" si="3"/>
        <v>0.11273189190877271</v>
      </c>
      <c r="H130" s="192"/>
      <c r="I130" s="195"/>
      <c r="J130" s="179"/>
      <c r="K130" s="40"/>
    </row>
    <row r="131" spans="1:11" x14ac:dyDescent="0.3">
      <c r="A131" s="115">
        <v>7302</v>
      </c>
      <c r="B131" s="115" t="s">
        <v>285</v>
      </c>
      <c r="C131" s="116">
        <v>1920194</v>
      </c>
      <c r="D131" s="194">
        <v>2302583</v>
      </c>
      <c r="E131" s="117">
        <f t="shared" si="2"/>
        <v>0.83393041640627075</v>
      </c>
      <c r="F131" s="117">
        <f t="shared" si="3"/>
        <v>0.12845780066265466</v>
      </c>
      <c r="H131" s="192"/>
      <c r="I131" s="195"/>
      <c r="J131" s="179"/>
      <c r="K131" s="40"/>
    </row>
    <row r="132" spans="1:11" x14ac:dyDescent="0.3">
      <c r="A132" s="115">
        <v>7303</v>
      </c>
      <c r="B132" s="115" t="s">
        <v>241</v>
      </c>
      <c r="C132" s="116">
        <v>1498552</v>
      </c>
      <c r="D132" s="194">
        <v>1896556</v>
      </c>
      <c r="E132" s="117">
        <f t="shared" si="2"/>
        <v>0.79014381858484539</v>
      </c>
      <c r="F132" s="117">
        <f t="shared" si="3"/>
        <v>0.12171295727526554</v>
      </c>
      <c r="H132" s="192"/>
      <c r="I132" s="195"/>
      <c r="J132" s="179"/>
      <c r="K132" s="40"/>
    </row>
    <row r="133" spans="1:11" x14ac:dyDescent="0.3">
      <c r="A133" s="115">
        <v>7304</v>
      </c>
      <c r="B133" s="115" t="s">
        <v>95</v>
      </c>
      <c r="C133" s="116">
        <v>2795499</v>
      </c>
      <c r="D133" s="194">
        <v>4381968</v>
      </c>
      <c r="E133" s="117">
        <f t="shared" si="2"/>
        <v>0.63795513796540737</v>
      </c>
      <c r="F133" s="117">
        <f t="shared" si="3"/>
        <v>9.8269966333201161E-2</v>
      </c>
      <c r="H133" s="192"/>
      <c r="I133" s="195"/>
      <c r="J133" s="179"/>
      <c r="K133" s="40"/>
    </row>
    <row r="134" spans="1:11" x14ac:dyDescent="0.3">
      <c r="A134" s="115">
        <v>7305</v>
      </c>
      <c r="B134" s="115" t="s">
        <v>252</v>
      </c>
      <c r="C134" s="116">
        <v>1881634</v>
      </c>
      <c r="D134" s="194">
        <v>1340247</v>
      </c>
      <c r="E134" s="117">
        <f t="shared" ref="E134:E197" si="4">IFERROR(C134/D134,0)</f>
        <v>1.4039456906077761</v>
      </c>
      <c r="F134" s="117">
        <f t="shared" si="3"/>
        <v>0.21626237887145927</v>
      </c>
      <c r="H134" s="192"/>
      <c r="I134" s="195"/>
      <c r="J134" s="179"/>
      <c r="K134" s="40"/>
    </row>
    <row r="135" spans="1:11" x14ac:dyDescent="0.3">
      <c r="A135" s="115">
        <v>7306</v>
      </c>
      <c r="B135" s="115" t="s">
        <v>151</v>
      </c>
      <c r="C135" s="116">
        <v>2729448</v>
      </c>
      <c r="D135" s="194">
        <v>2401418</v>
      </c>
      <c r="E135" s="117">
        <f t="shared" si="4"/>
        <v>1.1365984597433683</v>
      </c>
      <c r="F135" s="117">
        <f t="shared" ref="F135:F198" si="5">(E135/$E$3)</f>
        <v>0.17508048094034723</v>
      </c>
      <c r="H135" s="192"/>
      <c r="I135" s="195"/>
      <c r="J135" s="179"/>
      <c r="K135" s="40"/>
    </row>
    <row r="136" spans="1:11" x14ac:dyDescent="0.3">
      <c r="A136" s="115">
        <v>7307</v>
      </c>
      <c r="B136" s="115" t="s">
        <v>330</v>
      </c>
      <c r="C136" s="116">
        <v>4312670</v>
      </c>
      <c r="D136" s="194">
        <v>3163185</v>
      </c>
      <c r="E136" s="117">
        <f t="shared" si="4"/>
        <v>1.3633948061842731</v>
      </c>
      <c r="F136" s="117">
        <f t="shared" si="5"/>
        <v>0.21001596151398164</v>
      </c>
      <c r="H136" s="192"/>
      <c r="I136" s="195"/>
      <c r="J136" s="179"/>
      <c r="K136" s="40"/>
    </row>
    <row r="137" spans="1:11" x14ac:dyDescent="0.3">
      <c r="A137" s="115">
        <v>7308</v>
      </c>
      <c r="B137" s="115" t="s">
        <v>142</v>
      </c>
      <c r="C137" s="116">
        <v>2413278</v>
      </c>
      <c r="D137" s="194">
        <v>2748552</v>
      </c>
      <c r="E137" s="117">
        <f t="shared" si="4"/>
        <v>0.87801795272565342</v>
      </c>
      <c r="F137" s="117">
        <f t="shared" si="5"/>
        <v>0.13524900031289472</v>
      </c>
      <c r="H137" s="192"/>
      <c r="I137" s="195"/>
      <c r="J137" s="179"/>
      <c r="K137" s="40"/>
    </row>
    <row r="138" spans="1:11" x14ac:dyDescent="0.3">
      <c r="A138" s="115">
        <v>7309</v>
      </c>
      <c r="B138" s="115" t="s">
        <v>154</v>
      </c>
      <c r="C138" s="116">
        <v>2494386</v>
      </c>
      <c r="D138" s="194">
        <v>2319451</v>
      </c>
      <c r="E138" s="117">
        <f t="shared" si="4"/>
        <v>1.0754208646787538</v>
      </c>
      <c r="F138" s="117">
        <f t="shared" si="5"/>
        <v>0.16565674586938386</v>
      </c>
      <c r="H138" s="192"/>
      <c r="I138" s="195"/>
      <c r="J138" s="179"/>
      <c r="K138" s="40"/>
    </row>
    <row r="139" spans="1:11" x14ac:dyDescent="0.3">
      <c r="A139" s="115">
        <v>7401</v>
      </c>
      <c r="B139" s="115" t="s">
        <v>94</v>
      </c>
      <c r="C139" s="116">
        <v>6182282</v>
      </c>
      <c r="D139" s="194">
        <v>10020646</v>
      </c>
      <c r="E139" s="117">
        <f t="shared" si="4"/>
        <v>0.61695443587169929</v>
      </c>
      <c r="F139" s="117">
        <f t="shared" si="5"/>
        <v>9.5035039353376149E-2</v>
      </c>
      <c r="H139" s="192"/>
      <c r="I139" s="195"/>
      <c r="J139" s="179"/>
      <c r="K139" s="40"/>
    </row>
    <row r="140" spans="1:11" x14ac:dyDescent="0.3">
      <c r="A140" s="115">
        <v>7402</v>
      </c>
      <c r="B140" s="115" t="s">
        <v>337</v>
      </c>
      <c r="C140" s="116">
        <v>10599542</v>
      </c>
      <c r="D140" s="194">
        <v>4331570</v>
      </c>
      <c r="E140" s="117">
        <f t="shared" si="4"/>
        <v>2.4470439124843879</v>
      </c>
      <c r="F140" s="117">
        <f t="shared" si="5"/>
        <v>0.37694017742787578</v>
      </c>
      <c r="H140" s="192"/>
      <c r="I140" s="195"/>
      <c r="J140" s="179"/>
      <c r="K140" s="40"/>
    </row>
    <row r="141" spans="1:11" x14ac:dyDescent="0.3">
      <c r="A141" s="115">
        <v>7403</v>
      </c>
      <c r="B141" s="115" t="s">
        <v>293</v>
      </c>
      <c r="C141" s="116">
        <v>1739852</v>
      </c>
      <c r="D141" s="194">
        <v>2534075</v>
      </c>
      <c r="E141" s="117">
        <f t="shared" si="4"/>
        <v>0.68658267809753071</v>
      </c>
      <c r="F141" s="117">
        <f t="shared" si="5"/>
        <v>0.10576050359400345</v>
      </c>
      <c r="H141" s="192"/>
      <c r="I141" s="195"/>
      <c r="J141" s="179"/>
      <c r="K141" s="40"/>
    </row>
    <row r="142" spans="1:11" x14ac:dyDescent="0.3">
      <c r="A142" s="115">
        <v>7404</v>
      </c>
      <c r="B142" s="115" t="s">
        <v>133</v>
      </c>
      <c r="C142" s="116">
        <v>3134710</v>
      </c>
      <c r="D142" s="194">
        <v>4328887</v>
      </c>
      <c r="E142" s="117">
        <f t="shared" si="4"/>
        <v>0.72413763630235672</v>
      </c>
      <c r="F142" s="117">
        <f t="shared" si="5"/>
        <v>0.11154543149693248</v>
      </c>
      <c r="H142" s="192"/>
      <c r="I142" s="195"/>
      <c r="J142" s="179"/>
      <c r="K142" s="40"/>
    </row>
    <row r="143" spans="1:11" x14ac:dyDescent="0.3">
      <c r="A143" s="115">
        <v>7405</v>
      </c>
      <c r="B143" s="115" t="s">
        <v>260</v>
      </c>
      <c r="C143" s="116">
        <v>1298146</v>
      </c>
      <c r="D143" s="194">
        <v>1723796</v>
      </c>
      <c r="E143" s="117">
        <f t="shared" si="4"/>
        <v>0.75307402964155856</v>
      </c>
      <c r="F143" s="117">
        <f t="shared" si="5"/>
        <v>0.11600276435628759</v>
      </c>
      <c r="H143" s="192"/>
      <c r="I143" s="195"/>
      <c r="J143" s="179"/>
      <c r="K143" s="40"/>
    </row>
    <row r="144" spans="1:11" x14ac:dyDescent="0.3">
      <c r="A144" s="115">
        <v>7406</v>
      </c>
      <c r="B144" s="115" t="s">
        <v>90</v>
      </c>
      <c r="C144" s="116">
        <v>3318323</v>
      </c>
      <c r="D144" s="194">
        <v>4081552</v>
      </c>
      <c r="E144" s="117">
        <f t="shared" si="4"/>
        <v>0.81300519998275167</v>
      </c>
      <c r="F144" s="117">
        <f t="shared" si="5"/>
        <v>0.12523450141936887</v>
      </c>
      <c r="H144" s="192"/>
      <c r="I144" s="195"/>
      <c r="J144" s="179"/>
      <c r="K144" s="40"/>
    </row>
    <row r="145" spans="1:11" x14ac:dyDescent="0.3">
      <c r="A145" s="115">
        <v>7407</v>
      </c>
      <c r="B145" s="115" t="s">
        <v>336</v>
      </c>
      <c r="C145" s="116">
        <v>1017175</v>
      </c>
      <c r="D145" s="194">
        <v>3046309</v>
      </c>
      <c r="E145" s="117">
        <f t="shared" si="4"/>
        <v>0.33390407867356858</v>
      </c>
      <c r="F145" s="117">
        <f t="shared" si="5"/>
        <v>5.1434247672050855E-2</v>
      </c>
      <c r="H145" s="192"/>
      <c r="I145" s="195"/>
      <c r="J145" s="179"/>
      <c r="K145" s="40"/>
    </row>
    <row r="146" spans="1:11" x14ac:dyDescent="0.3">
      <c r="A146" s="115">
        <v>7408</v>
      </c>
      <c r="B146" s="115" t="s">
        <v>325</v>
      </c>
      <c r="C146" s="116">
        <v>1676906</v>
      </c>
      <c r="D146" s="194">
        <v>2542333</v>
      </c>
      <c r="E146" s="117">
        <f t="shared" si="4"/>
        <v>0.65959337348805214</v>
      </c>
      <c r="F146" s="117">
        <f t="shared" si="5"/>
        <v>0.10160309831972571</v>
      </c>
      <c r="H146" s="192"/>
      <c r="I146" s="195"/>
      <c r="J146" s="179"/>
      <c r="K146" s="40"/>
    </row>
    <row r="147" spans="1:11" x14ac:dyDescent="0.3">
      <c r="A147" s="115">
        <v>8101</v>
      </c>
      <c r="B147" s="115" t="s">
        <v>32</v>
      </c>
      <c r="C147" s="116">
        <v>26269095</v>
      </c>
      <c r="D147" s="194">
        <v>19287807</v>
      </c>
      <c r="E147" s="117">
        <f t="shared" si="4"/>
        <v>1.3619534351416933</v>
      </c>
      <c r="F147" s="117">
        <f t="shared" si="5"/>
        <v>0.20979393417162068</v>
      </c>
      <c r="H147" s="192"/>
      <c r="I147" s="195"/>
      <c r="J147" s="179"/>
      <c r="K147" s="40"/>
    </row>
    <row r="148" spans="1:11" x14ac:dyDescent="0.3">
      <c r="A148" s="115">
        <v>8102</v>
      </c>
      <c r="B148" s="115" t="s">
        <v>73</v>
      </c>
      <c r="C148" s="116">
        <v>12001884</v>
      </c>
      <c r="D148" s="194">
        <v>9547270</v>
      </c>
      <c r="E148" s="117">
        <f t="shared" si="4"/>
        <v>1.25710113990701</v>
      </c>
      <c r="F148" s="117">
        <f t="shared" si="5"/>
        <v>0.19364259231467978</v>
      </c>
      <c r="H148" s="192"/>
      <c r="I148" s="195"/>
      <c r="J148" s="179"/>
      <c r="K148" s="40"/>
    </row>
    <row r="149" spans="1:11" x14ac:dyDescent="0.3">
      <c r="A149" s="115">
        <v>8103</v>
      </c>
      <c r="B149" s="115" t="s">
        <v>39</v>
      </c>
      <c r="C149" s="116">
        <v>8352715</v>
      </c>
      <c r="D149" s="194">
        <v>7495927</v>
      </c>
      <c r="E149" s="117">
        <f t="shared" si="4"/>
        <v>1.1143004727767494</v>
      </c>
      <c r="F149" s="117">
        <f t="shared" si="5"/>
        <v>0.17164572150648463</v>
      </c>
      <c r="H149" s="192"/>
      <c r="I149" s="195"/>
      <c r="J149" s="179"/>
      <c r="K149" s="40"/>
    </row>
    <row r="150" spans="1:11" x14ac:dyDescent="0.3">
      <c r="A150" s="115">
        <v>8104</v>
      </c>
      <c r="B150" s="115" t="s">
        <v>303</v>
      </c>
      <c r="C150" s="116">
        <v>688815</v>
      </c>
      <c r="D150" s="194">
        <v>1725872</v>
      </c>
      <c r="E150" s="117">
        <f t="shared" si="4"/>
        <v>0.39911128982914146</v>
      </c>
      <c r="F150" s="117">
        <f t="shared" si="5"/>
        <v>6.1478700743432105E-2</v>
      </c>
      <c r="H150" s="192"/>
      <c r="I150" s="195"/>
      <c r="J150" s="179"/>
      <c r="K150" s="40"/>
    </row>
    <row r="151" spans="1:11" x14ac:dyDescent="0.3">
      <c r="A151" s="115">
        <v>8105</v>
      </c>
      <c r="B151" s="115" t="s">
        <v>310</v>
      </c>
      <c r="C151" s="116">
        <v>1384464</v>
      </c>
      <c r="D151" s="194">
        <v>2923449</v>
      </c>
      <c r="E151" s="117">
        <f t="shared" si="4"/>
        <v>0.47357214030414074</v>
      </c>
      <c r="F151" s="117">
        <f t="shared" si="5"/>
        <v>7.2948575087035991E-2</v>
      </c>
      <c r="H151" s="192"/>
      <c r="I151" s="195"/>
      <c r="J151" s="179"/>
      <c r="K151" s="40"/>
    </row>
    <row r="152" spans="1:11" x14ac:dyDescent="0.3">
      <c r="A152" s="115">
        <v>8106</v>
      </c>
      <c r="B152" s="115" t="s">
        <v>83</v>
      </c>
      <c r="C152" s="116">
        <v>2033057</v>
      </c>
      <c r="D152" s="194">
        <v>4507671</v>
      </c>
      <c r="E152" s="117">
        <f t="shared" si="4"/>
        <v>0.45102160295194571</v>
      </c>
      <c r="F152" s="117">
        <f t="shared" si="5"/>
        <v>6.9474913046373876E-2</v>
      </c>
      <c r="H152" s="192"/>
      <c r="I152" s="195"/>
      <c r="J152" s="179"/>
      <c r="K152" s="40"/>
    </row>
    <row r="153" spans="1:11" x14ac:dyDescent="0.3">
      <c r="A153" s="115">
        <v>8107</v>
      </c>
      <c r="B153" s="115" t="s">
        <v>70</v>
      </c>
      <c r="C153" s="116">
        <v>3420428</v>
      </c>
      <c r="D153" s="194">
        <v>4281530</v>
      </c>
      <c r="E153" s="117">
        <f t="shared" si="4"/>
        <v>0.79887983968347764</v>
      </c>
      <c r="F153" s="117">
        <f t="shared" si="5"/>
        <v>0.12305864515856507</v>
      </c>
      <c r="H153" s="192"/>
      <c r="I153" s="195"/>
      <c r="J153" s="179"/>
      <c r="K153" s="40"/>
    </row>
    <row r="154" spans="1:11" x14ac:dyDescent="0.3">
      <c r="A154" s="115">
        <v>8108</v>
      </c>
      <c r="B154" s="115" t="s">
        <v>37</v>
      </c>
      <c r="C154" s="116">
        <v>10395192</v>
      </c>
      <c r="D154" s="194">
        <v>9148845</v>
      </c>
      <c r="E154" s="117">
        <f t="shared" si="4"/>
        <v>1.1362299831290179</v>
      </c>
      <c r="F154" s="117">
        <f t="shared" si="5"/>
        <v>0.1750237211741319</v>
      </c>
      <c r="H154" s="192"/>
      <c r="I154" s="195"/>
      <c r="J154" s="179"/>
      <c r="K154" s="40"/>
    </row>
    <row r="155" spans="1:11" x14ac:dyDescent="0.3">
      <c r="A155" s="115">
        <v>8109</v>
      </c>
      <c r="B155" s="115" t="s">
        <v>308</v>
      </c>
      <c r="C155" s="116">
        <v>1118280</v>
      </c>
      <c r="D155" s="194">
        <v>2245376</v>
      </c>
      <c r="E155" s="117">
        <f t="shared" si="4"/>
        <v>0.49803685440656709</v>
      </c>
      <c r="F155" s="117">
        <f t="shared" si="5"/>
        <v>7.6717094984632916E-2</v>
      </c>
      <c r="H155" s="192"/>
      <c r="I155" s="195"/>
      <c r="J155" s="179"/>
      <c r="K155" s="40"/>
    </row>
    <row r="156" spans="1:11" x14ac:dyDescent="0.3">
      <c r="A156" s="115">
        <v>8110</v>
      </c>
      <c r="B156" s="115" t="s">
        <v>19</v>
      </c>
      <c r="C156" s="116">
        <v>13571572</v>
      </c>
      <c r="D156" s="194">
        <v>11571339</v>
      </c>
      <c r="E156" s="117">
        <f t="shared" si="4"/>
        <v>1.1728609800473393</v>
      </c>
      <c r="F156" s="117">
        <f t="shared" si="5"/>
        <v>0.18066632301192795</v>
      </c>
      <c r="H156" s="192"/>
      <c r="I156" s="195"/>
      <c r="J156" s="179"/>
      <c r="K156" s="40"/>
    </row>
    <row r="157" spans="1:11" x14ac:dyDescent="0.3">
      <c r="A157" s="115">
        <v>8111</v>
      </c>
      <c r="B157" s="115" t="s">
        <v>84</v>
      </c>
      <c r="C157" s="116">
        <v>3187459</v>
      </c>
      <c r="D157" s="194">
        <v>5765405</v>
      </c>
      <c r="E157" s="117">
        <f t="shared" si="4"/>
        <v>0.55285951290499102</v>
      </c>
      <c r="F157" s="117">
        <f t="shared" si="5"/>
        <v>8.5161922033316129E-2</v>
      </c>
      <c r="H157" s="192"/>
      <c r="I157" s="195"/>
      <c r="J157" s="179"/>
      <c r="K157" s="40"/>
    </row>
    <row r="158" spans="1:11" x14ac:dyDescent="0.3">
      <c r="A158" s="115">
        <v>8112</v>
      </c>
      <c r="B158" s="115" t="s">
        <v>24</v>
      </c>
      <c r="C158" s="116">
        <v>8260832</v>
      </c>
      <c r="D158" s="194">
        <v>6151931</v>
      </c>
      <c r="E158" s="117">
        <f t="shared" si="4"/>
        <v>1.3428030971088589</v>
      </c>
      <c r="F158" s="117">
        <f t="shared" si="5"/>
        <v>0.20684403540639104</v>
      </c>
      <c r="H158" s="192"/>
      <c r="I158" s="195"/>
      <c r="J158" s="179"/>
      <c r="K158" s="40"/>
    </row>
    <row r="159" spans="1:11" x14ac:dyDescent="0.3">
      <c r="A159" s="115">
        <v>8201</v>
      </c>
      <c r="B159" s="115" t="s">
        <v>125</v>
      </c>
      <c r="C159" s="116">
        <v>1069951</v>
      </c>
      <c r="D159" s="194">
        <v>2870480</v>
      </c>
      <c r="E159" s="117">
        <f t="shared" si="4"/>
        <v>0.37274288620718488</v>
      </c>
      <c r="F159" s="117">
        <f t="shared" si="5"/>
        <v>5.7416938431345453E-2</v>
      </c>
      <c r="H159" s="192"/>
      <c r="I159" s="195"/>
      <c r="J159" s="179"/>
      <c r="K159" s="40"/>
    </row>
    <row r="160" spans="1:11" x14ac:dyDescent="0.3">
      <c r="A160" s="115">
        <v>8202</v>
      </c>
      <c r="B160" s="115" t="s">
        <v>194</v>
      </c>
      <c r="C160" s="116">
        <v>2880990</v>
      </c>
      <c r="D160" s="194">
        <v>4325349</v>
      </c>
      <c r="E160" s="117">
        <f t="shared" si="4"/>
        <v>0.66607110778806522</v>
      </c>
      <c r="F160" s="117">
        <f t="shared" si="5"/>
        <v>0.10260092198113217</v>
      </c>
      <c r="H160" s="192"/>
      <c r="I160" s="195"/>
      <c r="J160" s="179"/>
      <c r="K160" s="40"/>
    </row>
    <row r="161" spans="1:11" x14ac:dyDescent="0.3">
      <c r="A161" s="115">
        <v>8203</v>
      </c>
      <c r="B161" s="115" t="s">
        <v>113</v>
      </c>
      <c r="C161" s="116">
        <v>1636593</v>
      </c>
      <c r="D161" s="194">
        <v>3155823</v>
      </c>
      <c r="E161" s="117">
        <f t="shared" si="4"/>
        <v>0.5185946740359012</v>
      </c>
      <c r="F161" s="117">
        <f t="shared" si="5"/>
        <v>7.9883800796113083E-2</v>
      </c>
      <c r="H161" s="192"/>
      <c r="I161" s="195"/>
      <c r="J161" s="179"/>
      <c r="K161" s="40"/>
    </row>
    <row r="162" spans="1:11" x14ac:dyDescent="0.3">
      <c r="A162" s="115">
        <v>8204</v>
      </c>
      <c r="B162" s="115" t="s">
        <v>288</v>
      </c>
      <c r="C162" s="116">
        <v>435651</v>
      </c>
      <c r="D162" s="194">
        <v>1757922</v>
      </c>
      <c r="E162" s="117">
        <f t="shared" si="4"/>
        <v>0.24782157570131097</v>
      </c>
      <c r="F162" s="117">
        <f t="shared" si="5"/>
        <v>3.8174185693491881E-2</v>
      </c>
      <c r="H162" s="192"/>
      <c r="I162" s="195"/>
      <c r="J162" s="179"/>
      <c r="K162" s="40"/>
    </row>
    <row r="163" spans="1:11" x14ac:dyDescent="0.3">
      <c r="A163" s="115">
        <v>8205</v>
      </c>
      <c r="B163" s="115" t="s">
        <v>128</v>
      </c>
      <c r="C163" s="116">
        <v>1486120</v>
      </c>
      <c r="D163" s="194">
        <v>3244230</v>
      </c>
      <c r="E163" s="117">
        <f t="shared" si="4"/>
        <v>0.45808096220058381</v>
      </c>
      <c r="F163" s="117">
        <f t="shared" si="5"/>
        <v>7.056232962853369E-2</v>
      </c>
      <c r="H163" s="192"/>
      <c r="I163" s="195"/>
      <c r="J163" s="179"/>
      <c r="K163" s="40"/>
    </row>
    <row r="164" spans="1:11" x14ac:dyDescent="0.3">
      <c r="A164" s="115">
        <v>8206</v>
      </c>
      <c r="B164" s="115" t="s">
        <v>129</v>
      </c>
      <c r="C164" s="116">
        <v>1039205</v>
      </c>
      <c r="D164" s="194">
        <v>2727593</v>
      </c>
      <c r="E164" s="117">
        <f t="shared" si="4"/>
        <v>0.38099709157487938</v>
      </c>
      <c r="F164" s="117">
        <f t="shared" si="5"/>
        <v>5.8688407905167057E-2</v>
      </c>
      <c r="H164" s="192"/>
      <c r="I164" s="195"/>
      <c r="J164" s="179"/>
      <c r="K164" s="40"/>
    </row>
    <row r="165" spans="1:11" x14ac:dyDescent="0.3">
      <c r="A165" s="115">
        <v>8207</v>
      </c>
      <c r="B165" s="115" t="s">
        <v>335</v>
      </c>
      <c r="C165" s="116">
        <v>410803</v>
      </c>
      <c r="D165" s="194">
        <v>1560243</v>
      </c>
      <c r="E165" s="117">
        <f t="shared" si="4"/>
        <v>0.26329424326851653</v>
      </c>
      <c r="F165" s="117">
        <f t="shared" si="5"/>
        <v>4.0557579807634983E-2</v>
      </c>
      <c r="H165" s="192"/>
      <c r="I165" s="195"/>
      <c r="J165" s="179"/>
      <c r="K165" s="40"/>
    </row>
    <row r="166" spans="1:11" x14ac:dyDescent="0.3">
      <c r="A166" s="115">
        <v>8301</v>
      </c>
      <c r="B166" s="115" t="s">
        <v>64</v>
      </c>
      <c r="C166" s="116">
        <v>15207969</v>
      </c>
      <c r="D166" s="194">
        <v>16779444</v>
      </c>
      <c r="E166" s="117">
        <f t="shared" si="4"/>
        <v>0.90634522812555651</v>
      </c>
      <c r="F166" s="117">
        <f t="shared" si="5"/>
        <v>0.1396125052589286</v>
      </c>
      <c r="H166" s="192"/>
      <c r="I166" s="195"/>
      <c r="J166" s="179"/>
      <c r="K166" s="40"/>
    </row>
    <row r="167" spans="1:11" x14ac:dyDescent="0.3">
      <c r="A167" s="115">
        <v>8302</v>
      </c>
      <c r="B167" s="115" t="s">
        <v>301</v>
      </c>
      <c r="C167" s="116">
        <v>1188277</v>
      </c>
      <c r="D167" s="194">
        <v>1375286</v>
      </c>
      <c r="E167" s="117">
        <f t="shared" si="4"/>
        <v>0.86402173802394555</v>
      </c>
      <c r="F167" s="117">
        <f t="shared" si="5"/>
        <v>0.13309303750974902</v>
      </c>
      <c r="H167" s="192"/>
      <c r="I167" s="195"/>
      <c r="J167" s="179"/>
      <c r="K167" s="40"/>
    </row>
    <row r="168" spans="1:11" x14ac:dyDescent="0.3">
      <c r="A168" s="115">
        <v>8303</v>
      </c>
      <c r="B168" s="115" t="s">
        <v>109</v>
      </c>
      <c r="C168" s="116">
        <v>2428010</v>
      </c>
      <c r="D168" s="194">
        <v>4064455</v>
      </c>
      <c r="E168" s="117">
        <f t="shared" si="4"/>
        <v>0.59737652403581787</v>
      </c>
      <c r="F168" s="117">
        <f t="shared" si="5"/>
        <v>9.20192775505599E-2</v>
      </c>
      <c r="H168" s="192"/>
      <c r="I168" s="195"/>
      <c r="J168" s="179"/>
      <c r="K168" s="40"/>
    </row>
    <row r="169" spans="1:11" x14ac:dyDescent="0.3">
      <c r="A169" s="115">
        <v>8304</v>
      </c>
      <c r="B169" s="115" t="s">
        <v>173</v>
      </c>
      <c r="C169" s="116">
        <v>1898901</v>
      </c>
      <c r="D169" s="194">
        <v>2393775</v>
      </c>
      <c r="E169" s="117">
        <f t="shared" si="4"/>
        <v>0.79326628442522795</v>
      </c>
      <c r="F169" s="117">
        <f t="shared" si="5"/>
        <v>0.1221939387655778</v>
      </c>
      <c r="H169" s="192"/>
      <c r="I169" s="195"/>
      <c r="J169" s="179"/>
      <c r="K169" s="40"/>
    </row>
    <row r="170" spans="1:11" x14ac:dyDescent="0.3">
      <c r="A170" s="115">
        <v>8305</v>
      </c>
      <c r="B170" s="115" t="s">
        <v>126</v>
      </c>
      <c r="C170" s="116">
        <v>1589005</v>
      </c>
      <c r="D170" s="194">
        <v>2698544</v>
      </c>
      <c r="E170" s="117">
        <f t="shared" si="4"/>
        <v>0.58883790666374158</v>
      </c>
      <c r="F170" s="117">
        <f t="shared" si="5"/>
        <v>9.0703997538297471E-2</v>
      </c>
      <c r="H170" s="192"/>
      <c r="I170" s="195"/>
      <c r="J170" s="179"/>
      <c r="K170" s="40"/>
    </row>
    <row r="171" spans="1:11" x14ac:dyDescent="0.3">
      <c r="A171" s="115">
        <v>8306</v>
      </c>
      <c r="B171" s="115" t="s">
        <v>114</v>
      </c>
      <c r="C171" s="116">
        <v>2190629</v>
      </c>
      <c r="D171" s="194">
        <v>2890489</v>
      </c>
      <c r="E171" s="117">
        <f t="shared" si="4"/>
        <v>0.75787487861050495</v>
      </c>
      <c r="F171" s="117">
        <f t="shared" si="5"/>
        <v>0.11674228229175522</v>
      </c>
      <c r="H171" s="192"/>
      <c r="I171" s="195"/>
      <c r="J171" s="179"/>
      <c r="K171" s="40"/>
    </row>
    <row r="172" spans="1:11" x14ac:dyDescent="0.3">
      <c r="A172" s="115">
        <v>8307</v>
      </c>
      <c r="B172" s="115" t="s">
        <v>289</v>
      </c>
      <c r="C172" s="116">
        <v>1332196</v>
      </c>
      <c r="D172" s="194">
        <v>1893290</v>
      </c>
      <c r="E172" s="117">
        <f t="shared" si="4"/>
        <v>0.70364075234116275</v>
      </c>
      <c r="F172" s="117">
        <f t="shared" si="5"/>
        <v>0.10838811215434373</v>
      </c>
      <c r="H172" s="192"/>
      <c r="I172" s="195"/>
      <c r="J172" s="179"/>
      <c r="K172" s="40"/>
    </row>
    <row r="173" spans="1:11" x14ac:dyDescent="0.3">
      <c r="A173" s="115">
        <v>8308</v>
      </c>
      <c r="B173" s="115" t="s">
        <v>314</v>
      </c>
      <c r="C173" s="116">
        <v>337754</v>
      </c>
      <c r="D173" s="194">
        <v>1112921</v>
      </c>
      <c r="E173" s="117">
        <f t="shared" si="4"/>
        <v>0.30348425449784844</v>
      </c>
      <c r="F173" s="117">
        <f t="shared" si="5"/>
        <v>4.6748408622076756E-2</v>
      </c>
      <c r="H173" s="192"/>
      <c r="I173" s="195"/>
      <c r="J173" s="179"/>
      <c r="K173" s="40"/>
    </row>
    <row r="174" spans="1:11" x14ac:dyDescent="0.3">
      <c r="A174" s="115">
        <v>8309</v>
      </c>
      <c r="B174" s="115" t="s">
        <v>251</v>
      </c>
      <c r="C174" s="116">
        <v>475405</v>
      </c>
      <c r="D174" s="194">
        <v>1391706</v>
      </c>
      <c r="E174" s="117">
        <f t="shared" si="4"/>
        <v>0.34159872846707567</v>
      </c>
      <c r="F174" s="117">
        <f t="shared" si="5"/>
        <v>5.2619523769309465E-2</v>
      </c>
      <c r="H174" s="192"/>
      <c r="I174" s="195"/>
      <c r="J174" s="179"/>
      <c r="K174" s="40"/>
    </row>
    <row r="175" spans="1:11" x14ac:dyDescent="0.3">
      <c r="A175" s="115">
        <v>8310</v>
      </c>
      <c r="B175" s="115" t="s">
        <v>112</v>
      </c>
      <c r="C175" s="116">
        <v>292309</v>
      </c>
      <c r="D175" s="194">
        <v>1089799</v>
      </c>
      <c r="E175" s="117">
        <f t="shared" si="4"/>
        <v>0.2682228557743217</v>
      </c>
      <c r="F175" s="117">
        <f t="shared" si="5"/>
        <v>4.1316778309522635E-2</v>
      </c>
      <c r="H175" s="192"/>
      <c r="I175" s="195"/>
      <c r="J175" s="179"/>
      <c r="K175" s="40"/>
    </row>
    <row r="176" spans="1:11" x14ac:dyDescent="0.3">
      <c r="A176" s="115">
        <v>8311</v>
      </c>
      <c r="B176" s="115" t="s">
        <v>132</v>
      </c>
      <c r="C176" s="116">
        <v>1050464</v>
      </c>
      <c r="D176" s="194">
        <v>2024675</v>
      </c>
      <c r="E176" s="117">
        <f t="shared" si="4"/>
        <v>0.51883092348154647</v>
      </c>
      <c r="F176" s="117">
        <f t="shared" si="5"/>
        <v>7.9920192422558545E-2</v>
      </c>
      <c r="H176" s="192"/>
      <c r="I176" s="195"/>
      <c r="J176" s="179"/>
      <c r="K176" s="40"/>
    </row>
    <row r="177" spans="1:11" x14ac:dyDescent="0.3">
      <c r="A177" s="115">
        <v>8312</v>
      </c>
      <c r="B177" s="115" t="s">
        <v>304</v>
      </c>
      <c r="C177" s="116">
        <v>1498174</v>
      </c>
      <c r="D177" s="194">
        <v>2459862</v>
      </c>
      <c r="E177" s="117">
        <f t="shared" si="4"/>
        <v>0.60904798724481291</v>
      </c>
      <c r="F177" s="117">
        <f t="shared" si="5"/>
        <v>9.3817137977337012E-2</v>
      </c>
      <c r="H177" s="192"/>
      <c r="I177" s="195"/>
      <c r="J177" s="179"/>
      <c r="K177" s="40"/>
    </row>
    <row r="178" spans="1:11" x14ac:dyDescent="0.3">
      <c r="A178" s="115">
        <v>8313</v>
      </c>
      <c r="B178" s="115" t="s">
        <v>274</v>
      </c>
      <c r="C178" s="116">
        <v>1468692</v>
      </c>
      <c r="D178" s="194">
        <v>2882552</v>
      </c>
      <c r="E178" s="117">
        <f t="shared" si="4"/>
        <v>0.50951101662693332</v>
      </c>
      <c r="F178" s="117">
        <f t="shared" si="5"/>
        <v>7.8484563366019666E-2</v>
      </c>
      <c r="H178" s="192"/>
      <c r="I178" s="195"/>
      <c r="J178" s="179"/>
      <c r="K178" s="40"/>
    </row>
    <row r="179" spans="1:11" x14ac:dyDescent="0.3">
      <c r="A179" s="115">
        <v>8314</v>
      </c>
      <c r="B179" s="115" t="s">
        <v>248</v>
      </c>
      <c r="C179" s="116">
        <v>915014</v>
      </c>
      <c r="D179" s="194">
        <v>2145569</v>
      </c>
      <c r="E179" s="117">
        <f t="shared" si="4"/>
        <v>0.42646682535029168</v>
      </c>
      <c r="F179" s="117">
        <f t="shared" si="5"/>
        <v>6.5692519858148418E-2</v>
      </c>
      <c r="H179" s="192"/>
      <c r="I179" s="195"/>
      <c r="J179" s="179"/>
      <c r="K179" s="40"/>
    </row>
    <row r="180" spans="1:11" x14ac:dyDescent="0.3">
      <c r="A180" s="115">
        <v>9101</v>
      </c>
      <c r="B180" s="115" t="s">
        <v>29</v>
      </c>
      <c r="C180" s="116">
        <v>24047364</v>
      </c>
      <c r="D180" s="194">
        <v>21344039</v>
      </c>
      <c r="E180" s="117">
        <f t="shared" si="4"/>
        <v>1.126654800433976</v>
      </c>
      <c r="F180" s="117">
        <f t="shared" si="5"/>
        <v>0.17354876968447552</v>
      </c>
      <c r="H180" s="192"/>
      <c r="I180" s="195"/>
      <c r="J180" s="179"/>
      <c r="K180" s="40"/>
    </row>
    <row r="181" spans="1:11" x14ac:dyDescent="0.3">
      <c r="A181" s="115">
        <v>9102</v>
      </c>
      <c r="B181" s="115" t="s">
        <v>328</v>
      </c>
      <c r="C181" s="116">
        <v>885580</v>
      </c>
      <c r="D181" s="194">
        <v>3077866</v>
      </c>
      <c r="E181" s="117">
        <f t="shared" si="4"/>
        <v>0.2877253265736715</v>
      </c>
      <c r="F181" s="117">
        <f t="shared" si="5"/>
        <v>4.4320919251123241E-2</v>
      </c>
      <c r="H181" s="192"/>
      <c r="I181" s="195"/>
      <c r="J181" s="179"/>
      <c r="K181" s="40"/>
    </row>
    <row r="182" spans="1:11" x14ac:dyDescent="0.3">
      <c r="A182" s="115">
        <v>9103</v>
      </c>
      <c r="B182" s="115" t="s">
        <v>185</v>
      </c>
      <c r="C182" s="116">
        <v>1312462</v>
      </c>
      <c r="D182" s="194">
        <v>2476302</v>
      </c>
      <c r="E182" s="117">
        <f t="shared" si="4"/>
        <v>0.53000885998557523</v>
      </c>
      <c r="F182" s="117">
        <f t="shared" si="5"/>
        <v>8.1642030493224146E-2</v>
      </c>
      <c r="H182" s="192"/>
      <c r="I182" s="195"/>
      <c r="J182" s="179"/>
      <c r="K182" s="40"/>
    </row>
    <row r="183" spans="1:11" x14ac:dyDescent="0.3">
      <c r="A183" s="115">
        <v>9104</v>
      </c>
      <c r="B183" s="115" t="s">
        <v>341</v>
      </c>
      <c r="C183" s="116">
        <v>325232</v>
      </c>
      <c r="D183" s="194">
        <v>1368675</v>
      </c>
      <c r="E183" s="117">
        <f t="shared" si="4"/>
        <v>0.23762544066341534</v>
      </c>
      <c r="F183" s="117">
        <f t="shared" si="5"/>
        <v>3.6603583330920883E-2</v>
      </c>
      <c r="H183" s="192"/>
      <c r="I183" s="195"/>
      <c r="J183" s="179"/>
      <c r="K183" s="40"/>
    </row>
    <row r="184" spans="1:11" x14ac:dyDescent="0.3">
      <c r="A184" s="115">
        <v>9105</v>
      </c>
      <c r="B184" s="115" t="s">
        <v>297</v>
      </c>
      <c r="C184" s="116">
        <v>1209550</v>
      </c>
      <c r="D184" s="194">
        <v>2599555</v>
      </c>
      <c r="E184" s="117">
        <f t="shared" si="4"/>
        <v>0.46529117483569304</v>
      </c>
      <c r="F184" s="117">
        <f t="shared" si="5"/>
        <v>7.1672983514271066E-2</v>
      </c>
      <c r="H184" s="192"/>
      <c r="I184" s="195"/>
      <c r="J184" s="179"/>
      <c r="K184" s="40"/>
    </row>
    <row r="185" spans="1:11" x14ac:dyDescent="0.3">
      <c r="A185" s="115">
        <v>9106</v>
      </c>
      <c r="B185" s="115" t="s">
        <v>299</v>
      </c>
      <c r="C185" s="116">
        <v>586484</v>
      </c>
      <c r="D185" s="194">
        <v>1743300</v>
      </c>
      <c r="E185" s="117">
        <f t="shared" si="4"/>
        <v>0.33642172890495037</v>
      </c>
      <c r="F185" s="117">
        <f t="shared" si="5"/>
        <v>5.182206397566385E-2</v>
      </c>
      <c r="H185" s="192"/>
      <c r="I185" s="195"/>
      <c r="J185" s="179"/>
      <c r="K185" s="40"/>
    </row>
    <row r="186" spans="1:11" x14ac:dyDescent="0.3">
      <c r="A186" s="115">
        <v>9107</v>
      </c>
      <c r="B186" s="115" t="s">
        <v>124</v>
      </c>
      <c r="C186" s="116">
        <v>769448</v>
      </c>
      <c r="D186" s="194">
        <v>1956327</v>
      </c>
      <c r="E186" s="117">
        <f t="shared" si="4"/>
        <v>0.39331256993334957</v>
      </c>
      <c r="F186" s="117">
        <f t="shared" si="5"/>
        <v>6.0585471776341271E-2</v>
      </c>
      <c r="H186" s="192"/>
      <c r="I186" s="195"/>
      <c r="J186" s="179"/>
      <c r="K186" s="40"/>
    </row>
    <row r="187" spans="1:11" x14ac:dyDescent="0.3">
      <c r="A187" s="115">
        <v>9108</v>
      </c>
      <c r="B187" s="115" t="s">
        <v>107</v>
      </c>
      <c r="C187" s="116">
        <v>5549148</v>
      </c>
      <c r="D187" s="194">
        <v>4878906</v>
      </c>
      <c r="E187" s="117">
        <f t="shared" si="4"/>
        <v>1.1373754690088311</v>
      </c>
      <c r="F187" s="117">
        <f t="shared" si="5"/>
        <v>0.17520017066430046</v>
      </c>
      <c r="H187" s="192"/>
      <c r="I187" s="195"/>
      <c r="J187" s="179"/>
      <c r="K187" s="40"/>
    </row>
    <row r="188" spans="1:11" x14ac:dyDescent="0.3">
      <c r="A188" s="115">
        <v>9109</v>
      </c>
      <c r="B188" s="115" t="s">
        <v>101</v>
      </c>
      <c r="C188" s="116">
        <v>1267985</v>
      </c>
      <c r="D188" s="194">
        <v>3633857</v>
      </c>
      <c r="E188" s="117">
        <f t="shared" si="4"/>
        <v>0.34893640558778177</v>
      </c>
      <c r="F188" s="117">
        <f t="shared" si="5"/>
        <v>5.3749812155911951E-2</v>
      </c>
      <c r="H188" s="192"/>
      <c r="I188" s="195"/>
      <c r="J188" s="179"/>
      <c r="K188" s="40"/>
    </row>
    <row r="189" spans="1:11" x14ac:dyDescent="0.3">
      <c r="A189" s="115">
        <v>9110</v>
      </c>
      <c r="B189" s="115" t="s">
        <v>265</v>
      </c>
      <c r="C189" s="116">
        <v>427161</v>
      </c>
      <c r="D189" s="194">
        <v>1271755</v>
      </c>
      <c r="E189" s="117">
        <f t="shared" si="4"/>
        <v>0.33588309068963756</v>
      </c>
      <c r="F189" s="117">
        <f t="shared" si="5"/>
        <v>5.1739092687975226E-2</v>
      </c>
      <c r="H189" s="192"/>
      <c r="I189" s="195"/>
      <c r="J189" s="179"/>
      <c r="K189" s="40"/>
    </row>
    <row r="190" spans="1:11" x14ac:dyDescent="0.3">
      <c r="A190" s="115">
        <v>9111</v>
      </c>
      <c r="B190" s="115" t="s">
        <v>306</v>
      </c>
      <c r="C190" s="116">
        <v>1469568</v>
      </c>
      <c r="D190" s="194">
        <v>4139933</v>
      </c>
      <c r="E190" s="117">
        <f t="shared" si="4"/>
        <v>0.35497386068808362</v>
      </c>
      <c r="F190" s="117">
        <f t="shared" si="5"/>
        <v>5.467981565323788E-2</v>
      </c>
      <c r="H190" s="192"/>
      <c r="I190" s="195"/>
      <c r="J190" s="179"/>
      <c r="K190" s="40"/>
    </row>
    <row r="191" spans="1:11" x14ac:dyDescent="0.3">
      <c r="A191" s="115">
        <v>9112</v>
      </c>
      <c r="B191" s="115" t="s">
        <v>97</v>
      </c>
      <c r="C191" s="116">
        <v>5339579</v>
      </c>
      <c r="D191" s="194">
        <v>5691536</v>
      </c>
      <c r="E191" s="117">
        <f t="shared" si="4"/>
        <v>0.93816133289853565</v>
      </c>
      <c r="F191" s="117">
        <f t="shared" si="5"/>
        <v>0.14451342596452185</v>
      </c>
      <c r="H191" s="192"/>
      <c r="I191" s="195"/>
      <c r="J191" s="179"/>
      <c r="K191" s="40"/>
    </row>
    <row r="192" spans="1:11" x14ac:dyDescent="0.3">
      <c r="A192" s="115">
        <v>9113</v>
      </c>
      <c r="B192" s="115" t="s">
        <v>286</v>
      </c>
      <c r="C192" s="116">
        <v>444715</v>
      </c>
      <c r="D192" s="194">
        <v>1926456</v>
      </c>
      <c r="E192" s="117">
        <f t="shared" si="4"/>
        <v>0.23084617556798598</v>
      </c>
      <c r="F192" s="117">
        <f t="shared" si="5"/>
        <v>3.5559312169759993E-2</v>
      </c>
      <c r="H192" s="192"/>
      <c r="I192" s="195"/>
      <c r="J192" s="179"/>
      <c r="K192" s="40"/>
    </row>
    <row r="193" spans="1:11" x14ac:dyDescent="0.3">
      <c r="A193" s="115">
        <v>9114</v>
      </c>
      <c r="B193" s="115" t="s">
        <v>121</v>
      </c>
      <c r="C193" s="116">
        <v>1362222</v>
      </c>
      <c r="D193" s="194">
        <v>2396940</v>
      </c>
      <c r="E193" s="117">
        <f t="shared" si="4"/>
        <v>0.56831710430799265</v>
      </c>
      <c r="F193" s="117">
        <f t="shared" si="5"/>
        <v>8.7542993830323462E-2</v>
      </c>
      <c r="H193" s="192"/>
      <c r="I193" s="195"/>
      <c r="J193" s="179"/>
      <c r="K193" s="40"/>
    </row>
    <row r="194" spans="1:11" x14ac:dyDescent="0.3">
      <c r="A194" s="115">
        <v>9115</v>
      </c>
      <c r="B194" s="115" t="s">
        <v>166</v>
      </c>
      <c r="C194" s="116">
        <v>5109774</v>
      </c>
      <c r="D194" s="194">
        <v>5554659</v>
      </c>
      <c r="E194" s="117">
        <f t="shared" si="4"/>
        <v>0.91990777471668372</v>
      </c>
      <c r="F194" s="117">
        <f t="shared" si="5"/>
        <v>0.14170166626349884</v>
      </c>
      <c r="H194" s="192"/>
      <c r="I194" s="195"/>
      <c r="J194" s="179"/>
      <c r="K194" s="40"/>
    </row>
    <row r="195" spans="1:11" x14ac:dyDescent="0.3">
      <c r="A195" s="115">
        <v>9116</v>
      </c>
      <c r="B195" s="115" t="s">
        <v>273</v>
      </c>
      <c r="C195" s="116">
        <v>400428</v>
      </c>
      <c r="D195" s="194">
        <v>2037143</v>
      </c>
      <c r="E195" s="117">
        <f t="shared" si="4"/>
        <v>0.19656352057759321</v>
      </c>
      <c r="F195" s="117">
        <f t="shared" si="5"/>
        <v>3.0278446555191768E-2</v>
      </c>
      <c r="H195" s="192"/>
      <c r="I195" s="195"/>
      <c r="J195" s="179"/>
      <c r="K195" s="40"/>
    </row>
    <row r="196" spans="1:11" x14ac:dyDescent="0.3">
      <c r="A196" s="115">
        <v>9117</v>
      </c>
      <c r="B196" s="115" t="s">
        <v>295</v>
      </c>
      <c r="C196" s="116">
        <v>611298</v>
      </c>
      <c r="D196" s="194">
        <v>1977348</v>
      </c>
      <c r="E196" s="117">
        <f t="shared" si="4"/>
        <v>0.30915043785919322</v>
      </c>
      <c r="F196" s="117">
        <f t="shared" si="5"/>
        <v>4.7621221795010694E-2</v>
      </c>
      <c r="H196" s="192"/>
      <c r="I196" s="195"/>
      <c r="J196" s="179"/>
      <c r="K196" s="40"/>
    </row>
    <row r="197" spans="1:11" x14ac:dyDescent="0.3">
      <c r="A197" s="115">
        <v>9118</v>
      </c>
      <c r="B197" s="115" t="s">
        <v>281</v>
      </c>
      <c r="C197" s="116">
        <v>432615</v>
      </c>
      <c r="D197" s="194">
        <v>1791542</v>
      </c>
      <c r="E197" s="117">
        <f t="shared" si="4"/>
        <v>0.24147633714420316</v>
      </c>
      <c r="F197" s="117">
        <f t="shared" si="5"/>
        <v>3.7196771542754331E-2</v>
      </c>
      <c r="H197" s="192"/>
      <c r="I197" s="195"/>
      <c r="J197" s="179"/>
      <c r="K197" s="40"/>
    </row>
    <row r="198" spans="1:11" x14ac:dyDescent="0.3">
      <c r="A198" s="115">
        <v>9119</v>
      </c>
      <c r="B198" s="115" t="s">
        <v>201</v>
      </c>
      <c r="C198" s="116">
        <v>1748621</v>
      </c>
      <c r="D198" s="194">
        <v>3362868</v>
      </c>
      <c r="E198" s="117">
        <f t="shared" ref="E198:E261" si="6">IFERROR(C198/D198,0)</f>
        <v>0.51997907738275784</v>
      </c>
      <c r="F198" s="117">
        <f t="shared" si="5"/>
        <v>8.0097052892053641E-2</v>
      </c>
      <c r="H198" s="192"/>
      <c r="I198" s="195"/>
      <c r="J198" s="179"/>
      <c r="K198" s="40"/>
    </row>
    <row r="199" spans="1:11" x14ac:dyDescent="0.3">
      <c r="A199" s="115">
        <v>9120</v>
      </c>
      <c r="B199" s="115" t="s">
        <v>138</v>
      </c>
      <c r="C199" s="116">
        <v>4919765</v>
      </c>
      <c r="D199" s="194">
        <v>6143447</v>
      </c>
      <c r="E199" s="117">
        <f t="shared" si="6"/>
        <v>0.80081507987291178</v>
      </c>
      <c r="F199" s="117">
        <f t="shared" ref="F199:F262" si="7">(E199/$E$3)</f>
        <v>0.12335674760644073</v>
      </c>
      <c r="H199" s="192"/>
      <c r="I199" s="195"/>
      <c r="J199" s="179"/>
      <c r="K199" s="40"/>
    </row>
    <row r="200" spans="1:11" x14ac:dyDescent="0.3">
      <c r="A200" s="115">
        <v>9121</v>
      </c>
      <c r="B200" s="115" t="s">
        <v>309</v>
      </c>
      <c r="C200" s="116">
        <v>1171990</v>
      </c>
      <c r="D200" s="194">
        <v>1307912</v>
      </c>
      <c r="E200" s="117">
        <f t="shared" si="6"/>
        <v>0.89607710610499791</v>
      </c>
      <c r="F200" s="117">
        <f t="shared" si="7"/>
        <v>0.13803081409411788</v>
      </c>
      <c r="H200" s="192"/>
      <c r="I200" s="195"/>
      <c r="J200" s="179"/>
      <c r="K200" s="40"/>
    </row>
    <row r="201" spans="1:11" x14ac:dyDescent="0.3">
      <c r="A201" s="115">
        <v>9201</v>
      </c>
      <c r="B201" s="115" t="s">
        <v>136</v>
      </c>
      <c r="C201" s="116">
        <v>3207611</v>
      </c>
      <c r="D201" s="194">
        <v>4855528</v>
      </c>
      <c r="E201" s="117">
        <f t="shared" si="6"/>
        <v>0.66061013343965891</v>
      </c>
      <c r="F201" s="117">
        <f t="shared" si="7"/>
        <v>0.10175971899768121</v>
      </c>
      <c r="H201" s="192"/>
      <c r="I201" s="195"/>
      <c r="J201" s="179"/>
      <c r="K201" s="40"/>
    </row>
    <row r="202" spans="1:11" x14ac:dyDescent="0.3">
      <c r="A202" s="115">
        <v>9202</v>
      </c>
      <c r="B202" s="115" t="s">
        <v>86</v>
      </c>
      <c r="C202" s="116">
        <v>2033033</v>
      </c>
      <c r="D202" s="194">
        <v>2420039</v>
      </c>
      <c r="E202" s="117">
        <f t="shared" si="6"/>
        <v>0.84008274246819992</v>
      </c>
      <c r="F202" s="117">
        <f t="shared" si="7"/>
        <v>0.12940549876710888</v>
      </c>
      <c r="H202" s="192"/>
      <c r="I202" s="195"/>
      <c r="J202" s="179"/>
      <c r="K202" s="40"/>
    </row>
    <row r="203" spans="1:11" x14ac:dyDescent="0.3">
      <c r="A203" s="115">
        <v>9203</v>
      </c>
      <c r="B203" s="115" t="s">
        <v>135</v>
      </c>
      <c r="C203" s="116">
        <v>1046976</v>
      </c>
      <c r="D203" s="194">
        <v>2721839</v>
      </c>
      <c r="E203" s="117">
        <f t="shared" si="6"/>
        <v>0.3846575789383575</v>
      </c>
      <c r="F203" s="117">
        <f t="shared" si="7"/>
        <v>5.9252265688520482E-2</v>
      </c>
      <c r="H203" s="192"/>
      <c r="I203" s="195"/>
      <c r="J203" s="179"/>
      <c r="K203" s="40"/>
    </row>
    <row r="204" spans="1:11" x14ac:dyDescent="0.3">
      <c r="A204" s="115">
        <v>9204</v>
      </c>
      <c r="B204" s="115" t="s">
        <v>339</v>
      </c>
      <c r="C204" s="116">
        <v>266113</v>
      </c>
      <c r="D204" s="194">
        <v>1699179</v>
      </c>
      <c r="E204" s="117">
        <f t="shared" si="6"/>
        <v>0.1566126935419988</v>
      </c>
      <c r="F204" s="117">
        <f t="shared" si="7"/>
        <v>2.4124461432833075E-2</v>
      </c>
      <c r="H204" s="192"/>
      <c r="I204" s="195"/>
      <c r="J204" s="179"/>
      <c r="K204" s="40"/>
    </row>
    <row r="205" spans="1:11" x14ac:dyDescent="0.3">
      <c r="A205" s="115">
        <v>9205</v>
      </c>
      <c r="B205" s="115" t="s">
        <v>294</v>
      </c>
      <c r="C205" s="116">
        <v>534448</v>
      </c>
      <c r="D205" s="194">
        <v>2107861</v>
      </c>
      <c r="E205" s="117">
        <f t="shared" si="6"/>
        <v>0.25354992573039681</v>
      </c>
      <c r="F205" s="117">
        <f t="shared" si="7"/>
        <v>3.9056574957254779E-2</v>
      </c>
      <c r="H205" s="192"/>
      <c r="I205" s="195"/>
      <c r="J205" s="179"/>
      <c r="K205" s="40"/>
    </row>
    <row r="206" spans="1:11" x14ac:dyDescent="0.3">
      <c r="A206" s="115">
        <v>9206</v>
      </c>
      <c r="B206" s="115" t="s">
        <v>318</v>
      </c>
      <c r="C206" s="116">
        <v>662441</v>
      </c>
      <c r="D206" s="194">
        <v>1607385</v>
      </c>
      <c r="E206" s="117">
        <f t="shared" si="6"/>
        <v>0.41212341784948847</v>
      </c>
      <c r="F206" s="117">
        <f t="shared" si="7"/>
        <v>6.3483075826233207E-2</v>
      </c>
      <c r="H206" s="192"/>
      <c r="I206" s="195"/>
      <c r="J206" s="179"/>
      <c r="K206" s="40"/>
    </row>
    <row r="207" spans="1:11" x14ac:dyDescent="0.3">
      <c r="A207" s="115">
        <v>9207</v>
      </c>
      <c r="B207" s="115" t="s">
        <v>344</v>
      </c>
      <c r="C207" s="116">
        <v>467834</v>
      </c>
      <c r="D207" s="194">
        <v>1973457</v>
      </c>
      <c r="E207" s="117">
        <f t="shared" si="6"/>
        <v>0.23706318404708082</v>
      </c>
      <c r="F207" s="117">
        <f t="shared" si="7"/>
        <v>3.6516973888548444E-2</v>
      </c>
      <c r="H207" s="192"/>
      <c r="I207" s="195"/>
      <c r="J207" s="179"/>
      <c r="K207" s="40"/>
    </row>
    <row r="208" spans="1:11" x14ac:dyDescent="0.3">
      <c r="A208" s="115">
        <v>9208</v>
      </c>
      <c r="B208" s="115" t="s">
        <v>280</v>
      </c>
      <c r="C208" s="116">
        <v>672129</v>
      </c>
      <c r="D208" s="194">
        <v>2330370</v>
      </c>
      <c r="E208" s="117">
        <f t="shared" si="6"/>
        <v>0.28842158112231103</v>
      </c>
      <c r="F208" s="117">
        <f t="shared" si="7"/>
        <v>4.4428169599905379E-2</v>
      </c>
      <c r="H208" s="192"/>
      <c r="I208" s="195"/>
      <c r="J208" s="179"/>
      <c r="K208" s="40"/>
    </row>
    <row r="209" spans="1:11" x14ac:dyDescent="0.3">
      <c r="A209" s="115">
        <v>9209</v>
      </c>
      <c r="B209" s="115" t="s">
        <v>104</v>
      </c>
      <c r="C209" s="116">
        <v>722082</v>
      </c>
      <c r="D209" s="194">
        <v>1778561</v>
      </c>
      <c r="E209" s="117">
        <f t="shared" si="6"/>
        <v>0.40599226003493838</v>
      </c>
      <c r="F209" s="117">
        <f t="shared" si="7"/>
        <v>6.2538638457265663E-2</v>
      </c>
      <c r="H209" s="192"/>
      <c r="I209" s="195"/>
      <c r="J209" s="179"/>
      <c r="K209" s="40"/>
    </row>
    <row r="210" spans="1:11" x14ac:dyDescent="0.3">
      <c r="A210" s="115">
        <v>9210</v>
      </c>
      <c r="B210" s="115" t="s">
        <v>111</v>
      </c>
      <c r="C210" s="116">
        <v>947068</v>
      </c>
      <c r="D210" s="194">
        <v>2643170</v>
      </c>
      <c r="E210" s="117">
        <f t="shared" si="6"/>
        <v>0.3583076381768861</v>
      </c>
      <c r="F210" s="117">
        <f t="shared" si="7"/>
        <v>5.5193347376850665E-2</v>
      </c>
      <c r="H210" s="192"/>
      <c r="I210" s="195"/>
      <c r="J210" s="179"/>
      <c r="K210" s="40"/>
    </row>
    <row r="211" spans="1:11" x14ac:dyDescent="0.3">
      <c r="A211" s="115">
        <v>9211</v>
      </c>
      <c r="B211" s="115" t="s">
        <v>106</v>
      </c>
      <c r="C211" s="116">
        <v>2160399</v>
      </c>
      <c r="D211" s="194">
        <v>3902350</v>
      </c>
      <c r="E211" s="117">
        <f t="shared" si="6"/>
        <v>0.55361487308929236</v>
      </c>
      <c r="F211" s="117">
        <f t="shared" si="7"/>
        <v>8.5278276954631554E-2</v>
      </c>
      <c r="H211" s="192"/>
      <c r="I211" s="195"/>
      <c r="J211" s="179"/>
      <c r="K211" s="40"/>
    </row>
    <row r="212" spans="1:11" x14ac:dyDescent="0.3">
      <c r="A212" s="115">
        <v>10101</v>
      </c>
      <c r="B212" s="115" t="s">
        <v>60</v>
      </c>
      <c r="C212" s="116">
        <v>30298081</v>
      </c>
      <c r="D212" s="194">
        <v>24431384</v>
      </c>
      <c r="E212" s="117">
        <f t="shared" si="6"/>
        <v>1.2401295399392847</v>
      </c>
      <c r="F212" s="117">
        <f t="shared" si="7"/>
        <v>0.19102830416462593</v>
      </c>
      <c r="H212" s="192"/>
      <c r="I212" s="195"/>
      <c r="J212" s="179"/>
      <c r="K212" s="40"/>
    </row>
    <row r="213" spans="1:11" x14ac:dyDescent="0.3">
      <c r="A213" s="115">
        <v>10102</v>
      </c>
      <c r="B213" s="115" t="s">
        <v>169</v>
      </c>
      <c r="C213" s="116">
        <v>2322746</v>
      </c>
      <c r="D213" s="194">
        <v>3031339</v>
      </c>
      <c r="E213" s="117">
        <f t="shared" si="6"/>
        <v>0.76624422408711135</v>
      </c>
      <c r="F213" s="117">
        <f t="shared" si="7"/>
        <v>0.11803148783188153</v>
      </c>
      <c r="H213" s="192"/>
      <c r="I213" s="195"/>
      <c r="J213" s="179"/>
      <c r="K213" s="40"/>
    </row>
    <row r="214" spans="1:11" x14ac:dyDescent="0.3">
      <c r="A214" s="115">
        <v>10103</v>
      </c>
      <c r="B214" s="115" t="s">
        <v>228</v>
      </c>
      <c r="C214" s="116">
        <v>339531</v>
      </c>
      <c r="D214" s="194">
        <v>2079292</v>
      </c>
      <c r="E214" s="117">
        <f t="shared" si="6"/>
        <v>0.16329163965426693</v>
      </c>
      <c r="F214" s="117">
        <f t="shared" si="7"/>
        <v>2.5153279558958807E-2</v>
      </c>
      <c r="H214" s="192"/>
      <c r="I214" s="195"/>
      <c r="J214" s="179"/>
      <c r="K214" s="40"/>
    </row>
    <row r="215" spans="1:11" x14ac:dyDescent="0.3">
      <c r="A215" s="115">
        <v>10104</v>
      </c>
      <c r="B215" s="115" t="s">
        <v>184</v>
      </c>
      <c r="C215" s="116">
        <v>694046</v>
      </c>
      <c r="D215" s="194">
        <v>1709911</v>
      </c>
      <c r="E215" s="117">
        <f t="shared" si="6"/>
        <v>0.405895979381383</v>
      </c>
      <c r="F215" s="117">
        <f t="shared" si="7"/>
        <v>6.2523807482451968E-2</v>
      </c>
      <c r="H215" s="192"/>
      <c r="I215" s="195"/>
      <c r="J215" s="179"/>
      <c r="K215" s="40"/>
    </row>
    <row r="216" spans="1:11" x14ac:dyDescent="0.3">
      <c r="A216" s="115">
        <v>10105</v>
      </c>
      <c r="B216" s="115" t="s">
        <v>180</v>
      </c>
      <c r="C216" s="116">
        <v>2967815</v>
      </c>
      <c r="D216" s="194">
        <v>2425266</v>
      </c>
      <c r="E216" s="117">
        <f t="shared" si="6"/>
        <v>1.2237070078086281</v>
      </c>
      <c r="F216" s="117">
        <f t="shared" si="7"/>
        <v>0.18849859387068196</v>
      </c>
      <c r="H216" s="192"/>
      <c r="I216" s="195"/>
      <c r="J216" s="179"/>
      <c r="K216" s="40"/>
    </row>
    <row r="217" spans="1:11" x14ac:dyDescent="0.3">
      <c r="A217" s="115">
        <v>10106</v>
      </c>
      <c r="B217" s="115" t="s">
        <v>160</v>
      </c>
      <c r="C217" s="116">
        <v>1046210</v>
      </c>
      <c r="D217" s="194">
        <v>2016210</v>
      </c>
      <c r="E217" s="117">
        <f t="shared" si="6"/>
        <v>0.51889932100326852</v>
      </c>
      <c r="F217" s="117">
        <f t="shared" si="7"/>
        <v>7.9930728307853444E-2</v>
      </c>
      <c r="H217" s="192"/>
      <c r="I217" s="195"/>
      <c r="J217" s="179"/>
      <c r="K217" s="40"/>
    </row>
    <row r="218" spans="1:11" x14ac:dyDescent="0.3">
      <c r="A218" s="115">
        <v>10107</v>
      </c>
      <c r="B218" s="115" t="s">
        <v>195</v>
      </c>
      <c r="C218" s="116">
        <v>1915581</v>
      </c>
      <c r="D218" s="194">
        <v>2441738</v>
      </c>
      <c r="E218" s="117">
        <f t="shared" si="6"/>
        <v>0.78451537388532266</v>
      </c>
      <c r="F218" s="117">
        <f t="shared" si="7"/>
        <v>0.12084595732775454</v>
      </c>
      <c r="H218" s="192"/>
      <c r="I218" s="195"/>
      <c r="J218" s="179"/>
      <c r="K218" s="40"/>
    </row>
    <row r="219" spans="1:11" x14ac:dyDescent="0.3">
      <c r="A219" s="115">
        <v>10108</v>
      </c>
      <c r="B219" s="115" t="s">
        <v>209</v>
      </c>
      <c r="C219" s="116">
        <v>1596891</v>
      </c>
      <c r="D219" s="194">
        <v>2614121</v>
      </c>
      <c r="E219" s="117">
        <f t="shared" si="6"/>
        <v>0.61087111116891679</v>
      </c>
      <c r="F219" s="117">
        <f t="shared" si="7"/>
        <v>9.4097970148724994E-2</v>
      </c>
      <c r="H219" s="192"/>
      <c r="I219" s="195"/>
      <c r="J219" s="179"/>
      <c r="K219" s="40"/>
    </row>
    <row r="220" spans="1:11" x14ac:dyDescent="0.3">
      <c r="A220" s="115">
        <v>10109</v>
      </c>
      <c r="B220" s="115" t="s">
        <v>55</v>
      </c>
      <c r="C220" s="116">
        <v>8180492</v>
      </c>
      <c r="D220" s="194">
        <v>5475841</v>
      </c>
      <c r="E220" s="117">
        <f t="shared" si="6"/>
        <v>1.4939243122654584</v>
      </c>
      <c r="F220" s="117">
        <f t="shared" si="7"/>
        <v>0.23012259504466573</v>
      </c>
      <c r="H220" s="192"/>
      <c r="I220" s="195"/>
      <c r="J220" s="179"/>
      <c r="K220" s="40"/>
    </row>
    <row r="221" spans="1:11" x14ac:dyDescent="0.3">
      <c r="A221" s="115">
        <v>10201</v>
      </c>
      <c r="B221" s="115" t="s">
        <v>120</v>
      </c>
      <c r="C221" s="116">
        <v>3901970</v>
      </c>
      <c r="D221" s="194">
        <v>6067955</v>
      </c>
      <c r="E221" s="117">
        <f t="shared" si="6"/>
        <v>0.64304530933403425</v>
      </c>
      <c r="F221" s="117">
        <f t="shared" si="7"/>
        <v>9.9054051199451293E-2</v>
      </c>
      <c r="H221" s="192"/>
      <c r="I221" s="195"/>
      <c r="J221" s="179"/>
      <c r="K221" s="40"/>
    </row>
    <row r="222" spans="1:11" x14ac:dyDescent="0.3">
      <c r="A222" s="115">
        <v>10202</v>
      </c>
      <c r="B222" s="115" t="s">
        <v>102</v>
      </c>
      <c r="C222" s="116">
        <v>2936401</v>
      </c>
      <c r="D222" s="194">
        <v>4776126</v>
      </c>
      <c r="E222" s="117">
        <f t="shared" si="6"/>
        <v>0.61480811017129777</v>
      </c>
      <c r="F222" s="117">
        <f t="shared" si="7"/>
        <v>9.4704421506185188E-2</v>
      </c>
      <c r="H222" s="192"/>
      <c r="I222" s="195"/>
      <c r="J222" s="179"/>
      <c r="K222" s="40"/>
    </row>
    <row r="223" spans="1:11" x14ac:dyDescent="0.3">
      <c r="A223" s="115">
        <v>10203</v>
      </c>
      <c r="B223" s="115" t="s">
        <v>159</v>
      </c>
      <c r="C223" s="116">
        <v>1639402</v>
      </c>
      <c r="D223" s="194">
        <v>2059986</v>
      </c>
      <c r="E223" s="117">
        <f t="shared" si="6"/>
        <v>0.79583162215665548</v>
      </c>
      <c r="F223" s="117">
        <f t="shared" si="7"/>
        <v>0.12258910080362434</v>
      </c>
      <c r="H223" s="192"/>
      <c r="I223" s="195"/>
      <c r="J223" s="179"/>
      <c r="K223" s="40"/>
    </row>
    <row r="224" spans="1:11" x14ac:dyDescent="0.3">
      <c r="A224" s="115">
        <v>10204</v>
      </c>
      <c r="B224" s="115" t="s">
        <v>276</v>
      </c>
      <c r="C224" s="116">
        <v>193243</v>
      </c>
      <c r="D224" s="194">
        <v>1494127</v>
      </c>
      <c r="E224" s="117">
        <f t="shared" si="6"/>
        <v>0.12933505652464616</v>
      </c>
      <c r="F224" s="117">
        <f t="shared" si="7"/>
        <v>1.992264172511269E-2</v>
      </c>
      <c r="H224" s="192"/>
      <c r="I224" s="195"/>
      <c r="J224" s="179"/>
      <c r="K224" s="40"/>
    </row>
    <row r="225" spans="1:11" x14ac:dyDescent="0.3">
      <c r="A225" s="115">
        <v>10205</v>
      </c>
      <c r="B225" s="115" t="s">
        <v>176</v>
      </c>
      <c r="C225" s="116">
        <v>1191491</v>
      </c>
      <c r="D225" s="194">
        <v>1982698</v>
      </c>
      <c r="E225" s="117">
        <f t="shared" si="6"/>
        <v>0.6009442688699943</v>
      </c>
      <c r="F225" s="117">
        <f t="shared" si="7"/>
        <v>9.2568849368192915E-2</v>
      </c>
      <c r="H225" s="192"/>
      <c r="I225" s="195"/>
      <c r="J225" s="179"/>
      <c r="K225" s="40"/>
    </row>
    <row r="226" spans="1:11" x14ac:dyDescent="0.3">
      <c r="A226" s="115">
        <v>10206</v>
      </c>
      <c r="B226" s="115" t="s">
        <v>278</v>
      </c>
      <c r="C226" s="116">
        <v>348511</v>
      </c>
      <c r="D226" s="194">
        <v>1454768</v>
      </c>
      <c r="E226" s="117">
        <f t="shared" si="6"/>
        <v>0.2395646591071566</v>
      </c>
      <c r="F226" s="117">
        <f t="shared" si="7"/>
        <v>3.6902298585079568E-2</v>
      </c>
      <c r="H226" s="192"/>
      <c r="I226" s="195"/>
      <c r="J226" s="179"/>
      <c r="K226" s="40"/>
    </row>
    <row r="227" spans="1:11" x14ac:dyDescent="0.3">
      <c r="A227" s="115">
        <v>10207</v>
      </c>
      <c r="B227" s="115" t="s">
        <v>302</v>
      </c>
      <c r="C227" s="116">
        <v>222749</v>
      </c>
      <c r="D227" s="194">
        <v>1517969</v>
      </c>
      <c r="E227" s="117">
        <f t="shared" si="6"/>
        <v>0.14674146836990742</v>
      </c>
      <c r="F227" s="117">
        <f t="shared" si="7"/>
        <v>2.2603907858450751E-2</v>
      </c>
      <c r="H227" s="192"/>
      <c r="I227" s="195"/>
      <c r="J227" s="179"/>
      <c r="K227" s="40"/>
    </row>
    <row r="228" spans="1:11" x14ac:dyDescent="0.3">
      <c r="A228" s="115">
        <v>10208</v>
      </c>
      <c r="B228" s="115" t="s">
        <v>164</v>
      </c>
      <c r="C228" s="116">
        <v>1984972</v>
      </c>
      <c r="D228" s="194">
        <v>2871921</v>
      </c>
      <c r="E228" s="117">
        <f t="shared" si="6"/>
        <v>0.69116525141185992</v>
      </c>
      <c r="F228" s="117">
        <f t="shared" si="7"/>
        <v>0.10646639856767631</v>
      </c>
      <c r="H228" s="192"/>
      <c r="I228" s="195"/>
      <c r="J228" s="179"/>
      <c r="K228" s="40"/>
    </row>
    <row r="229" spans="1:11" x14ac:dyDescent="0.3">
      <c r="A229" s="115">
        <v>10209</v>
      </c>
      <c r="B229" s="115" t="s">
        <v>316</v>
      </c>
      <c r="C229" s="116">
        <v>445727</v>
      </c>
      <c r="D229" s="194">
        <v>1840140</v>
      </c>
      <c r="E229" s="117">
        <f t="shared" si="6"/>
        <v>0.24222450465725434</v>
      </c>
      <c r="F229" s="117">
        <f t="shared" si="7"/>
        <v>3.7312018512241266E-2</v>
      </c>
      <c r="H229" s="192"/>
      <c r="I229" s="195"/>
      <c r="J229" s="179"/>
      <c r="K229" s="40"/>
    </row>
    <row r="230" spans="1:11" x14ac:dyDescent="0.3">
      <c r="A230" s="115">
        <v>10210</v>
      </c>
      <c r="B230" s="115" t="s">
        <v>188</v>
      </c>
      <c r="C230" s="116">
        <v>423387</v>
      </c>
      <c r="D230" s="194">
        <v>2575173</v>
      </c>
      <c r="E230" s="117">
        <f t="shared" si="6"/>
        <v>0.16441109005103735</v>
      </c>
      <c r="F230" s="117">
        <f t="shared" si="7"/>
        <v>2.5325718569565666E-2</v>
      </c>
      <c r="H230" s="192"/>
      <c r="I230" s="195"/>
      <c r="J230" s="179"/>
      <c r="K230" s="40"/>
    </row>
    <row r="231" spans="1:11" x14ac:dyDescent="0.3">
      <c r="A231" s="115">
        <v>10301</v>
      </c>
      <c r="B231" s="115" t="s">
        <v>66</v>
      </c>
      <c r="C231" s="116">
        <v>16029060</v>
      </c>
      <c r="D231" s="194">
        <v>16798626</v>
      </c>
      <c r="E231" s="117">
        <f t="shared" si="6"/>
        <v>0.95418875329446584</v>
      </c>
      <c r="F231" s="117">
        <f t="shared" si="7"/>
        <v>0.14698227364515848</v>
      </c>
      <c r="H231" s="192"/>
      <c r="I231" s="195"/>
      <c r="J231" s="179"/>
      <c r="K231" s="40"/>
    </row>
    <row r="232" spans="1:11" x14ac:dyDescent="0.3">
      <c r="A232" s="115">
        <v>10302</v>
      </c>
      <c r="B232" s="115" t="s">
        <v>187</v>
      </c>
      <c r="C232" s="116">
        <v>842292</v>
      </c>
      <c r="D232" s="194">
        <v>1568151</v>
      </c>
      <c r="E232" s="117">
        <f t="shared" si="6"/>
        <v>0.53712429479048895</v>
      </c>
      <c r="F232" s="117">
        <f t="shared" si="7"/>
        <v>8.273808489754321E-2</v>
      </c>
      <c r="H232" s="192"/>
      <c r="I232" s="195"/>
      <c r="J232" s="179"/>
      <c r="K232" s="40"/>
    </row>
    <row r="233" spans="1:11" x14ac:dyDescent="0.3">
      <c r="A233" s="115">
        <v>10303</v>
      </c>
      <c r="B233" s="115" t="s">
        <v>172</v>
      </c>
      <c r="C233" s="116">
        <v>1831775</v>
      </c>
      <c r="D233" s="194">
        <v>2397171</v>
      </c>
      <c r="E233" s="117">
        <f t="shared" si="6"/>
        <v>0.7641403137281404</v>
      </c>
      <c r="F233" s="117">
        <f t="shared" si="7"/>
        <v>0.11770740360112585</v>
      </c>
      <c r="H233" s="192"/>
      <c r="I233" s="195"/>
      <c r="J233" s="179"/>
      <c r="K233" s="40"/>
    </row>
    <row r="234" spans="1:11" x14ac:dyDescent="0.3">
      <c r="A234" s="115">
        <v>10304</v>
      </c>
      <c r="B234" s="115" t="s">
        <v>204</v>
      </c>
      <c r="C234" s="116">
        <v>0</v>
      </c>
      <c r="D234" s="194">
        <v>0</v>
      </c>
      <c r="E234" s="117">
        <f t="shared" si="6"/>
        <v>0</v>
      </c>
      <c r="F234" s="117">
        <f t="shared" si="7"/>
        <v>0</v>
      </c>
      <c r="H234" s="192"/>
      <c r="I234" s="195"/>
      <c r="J234" s="179"/>
      <c r="K234" s="40"/>
    </row>
    <row r="235" spans="1:11" x14ac:dyDescent="0.3">
      <c r="A235" s="115">
        <v>10305</v>
      </c>
      <c r="B235" s="115" t="s">
        <v>200</v>
      </c>
      <c r="C235" s="116">
        <v>952761</v>
      </c>
      <c r="D235" s="194">
        <v>1702737</v>
      </c>
      <c r="E235" s="117">
        <f t="shared" si="6"/>
        <v>0.55954677674825881</v>
      </c>
      <c r="F235" s="117">
        <f t="shared" si="7"/>
        <v>8.619202141434E-2</v>
      </c>
      <c r="H235" s="192"/>
      <c r="I235" s="195"/>
      <c r="J235" s="179"/>
      <c r="K235" s="40"/>
    </row>
    <row r="236" spans="1:11" x14ac:dyDescent="0.3">
      <c r="A236" s="115">
        <v>10306</v>
      </c>
      <c r="B236" s="115" t="s">
        <v>333</v>
      </c>
      <c r="C236" s="116">
        <v>553254</v>
      </c>
      <c r="D236" s="194">
        <v>1881653</v>
      </c>
      <c r="E236" s="117">
        <f t="shared" si="6"/>
        <v>0.29402551905159985</v>
      </c>
      <c r="F236" s="117">
        <f t="shared" si="7"/>
        <v>4.5291394549234684E-2</v>
      </c>
      <c r="H236" s="192"/>
      <c r="I236" s="195"/>
      <c r="J236" s="179"/>
      <c r="K236" s="40"/>
    </row>
    <row r="237" spans="1:11" x14ac:dyDescent="0.3">
      <c r="A237" s="115">
        <v>10307</v>
      </c>
      <c r="B237" s="115" t="s">
        <v>226</v>
      </c>
      <c r="C237" s="116">
        <v>1352902</v>
      </c>
      <c r="D237" s="194">
        <v>1763482</v>
      </c>
      <c r="E237" s="117">
        <f t="shared" si="6"/>
        <v>0.76717652916219159</v>
      </c>
      <c r="F237" s="117">
        <f t="shared" si="7"/>
        <v>0.11817509916579537</v>
      </c>
      <c r="H237" s="192"/>
      <c r="I237" s="195"/>
      <c r="J237" s="179"/>
      <c r="K237" s="40"/>
    </row>
    <row r="238" spans="1:11" x14ac:dyDescent="0.3">
      <c r="A238" s="115">
        <v>10401</v>
      </c>
      <c r="B238" s="115" t="s">
        <v>207</v>
      </c>
      <c r="C238" s="116">
        <v>509707</v>
      </c>
      <c r="D238" s="194">
        <v>1976106</v>
      </c>
      <c r="E238" s="117">
        <f t="shared" si="6"/>
        <v>0.25793505004286205</v>
      </c>
      <c r="F238" s="117">
        <f t="shared" si="7"/>
        <v>3.9732055085727747E-2</v>
      </c>
      <c r="H238" s="192"/>
      <c r="I238" s="195"/>
      <c r="J238" s="179"/>
      <c r="K238" s="40"/>
    </row>
    <row r="239" spans="1:11" x14ac:dyDescent="0.3">
      <c r="A239" s="115">
        <v>10402</v>
      </c>
      <c r="B239" s="115" t="s">
        <v>197</v>
      </c>
      <c r="C239" s="116">
        <v>311012</v>
      </c>
      <c r="D239" s="194">
        <v>1402724</v>
      </c>
      <c r="E239" s="117">
        <f t="shared" si="6"/>
        <v>0.22172002475183999</v>
      </c>
      <c r="F239" s="117">
        <f t="shared" si="7"/>
        <v>3.4153529098062227E-2</v>
      </c>
      <c r="H239" s="192"/>
      <c r="I239" s="195"/>
      <c r="J239" s="179"/>
      <c r="K239" s="40"/>
    </row>
    <row r="240" spans="1:11" x14ac:dyDescent="0.3">
      <c r="A240" s="115">
        <v>10403</v>
      </c>
      <c r="B240" s="115" t="s">
        <v>192</v>
      </c>
      <c r="C240" s="116">
        <v>730208</v>
      </c>
      <c r="D240" s="194">
        <v>1910652</v>
      </c>
      <c r="E240" s="117">
        <f t="shared" si="6"/>
        <v>0.38217739284809582</v>
      </c>
      <c r="F240" s="117">
        <f t="shared" si="7"/>
        <v>5.8870220323438235E-2</v>
      </c>
      <c r="H240" s="192"/>
      <c r="I240" s="195"/>
      <c r="J240" s="179"/>
      <c r="K240" s="40"/>
    </row>
    <row r="241" spans="1:11" x14ac:dyDescent="0.3">
      <c r="A241" s="115">
        <v>10404</v>
      </c>
      <c r="B241" s="115" t="s">
        <v>202</v>
      </c>
      <c r="C241" s="116">
        <v>189518</v>
      </c>
      <c r="D241" s="194">
        <v>1191247</v>
      </c>
      <c r="E241" s="117">
        <f t="shared" si="6"/>
        <v>0.15909211103994386</v>
      </c>
      <c r="F241" s="117">
        <f t="shared" si="7"/>
        <v>2.4506388404729681E-2</v>
      </c>
      <c r="H241" s="192"/>
      <c r="I241" s="195"/>
      <c r="J241" s="179"/>
      <c r="K241" s="40"/>
    </row>
    <row r="242" spans="1:11" x14ac:dyDescent="0.3">
      <c r="A242" s="115">
        <v>11101</v>
      </c>
      <c r="B242" s="115" t="s">
        <v>349</v>
      </c>
      <c r="C242" s="116">
        <v>4918249</v>
      </c>
      <c r="D242" s="194">
        <v>6133335</v>
      </c>
      <c r="E242" s="117">
        <f t="shared" si="6"/>
        <v>0.80188820600863964</v>
      </c>
      <c r="F242" s="117">
        <f t="shared" si="7"/>
        <v>0.12352205087457584</v>
      </c>
      <c r="H242" s="192"/>
      <c r="I242" s="195"/>
      <c r="J242" s="179"/>
      <c r="K242" s="40"/>
    </row>
    <row r="243" spans="1:11" x14ac:dyDescent="0.3">
      <c r="A243" s="115">
        <v>11102</v>
      </c>
      <c r="B243" s="115" t="s">
        <v>327</v>
      </c>
      <c r="C243" s="116">
        <v>499396</v>
      </c>
      <c r="D243" s="194">
        <v>1210375</v>
      </c>
      <c r="E243" s="117">
        <f t="shared" si="6"/>
        <v>0.41259609625116184</v>
      </c>
      <c r="F243" s="117">
        <f t="shared" si="7"/>
        <v>6.355588673072253E-2</v>
      </c>
      <c r="H243" s="192"/>
      <c r="I243" s="195"/>
      <c r="J243" s="179"/>
      <c r="K243" s="40"/>
    </row>
    <row r="244" spans="1:11" x14ac:dyDescent="0.3">
      <c r="A244" s="115">
        <v>11201</v>
      </c>
      <c r="B244" s="115" t="s">
        <v>350</v>
      </c>
      <c r="C244" s="116">
        <v>1824745</v>
      </c>
      <c r="D244" s="194">
        <v>4075435</v>
      </c>
      <c r="E244" s="117">
        <f t="shared" si="6"/>
        <v>0.44774238823585705</v>
      </c>
      <c r="F244" s="117">
        <f t="shared" si="7"/>
        <v>6.8969786117265508E-2</v>
      </c>
      <c r="H244" s="192"/>
      <c r="I244" s="195"/>
      <c r="J244" s="179"/>
      <c r="K244" s="40"/>
    </row>
    <row r="245" spans="1:11" x14ac:dyDescent="0.3">
      <c r="A245" s="115">
        <v>11202</v>
      </c>
      <c r="B245" s="115" t="s">
        <v>208</v>
      </c>
      <c r="C245" s="116">
        <v>655139</v>
      </c>
      <c r="D245" s="194">
        <v>1690253</v>
      </c>
      <c r="E245" s="117">
        <f t="shared" si="6"/>
        <v>0.38759818796357703</v>
      </c>
      <c r="F245" s="117">
        <f t="shared" si="7"/>
        <v>5.9705234138353866E-2</v>
      </c>
      <c r="H245" s="192"/>
      <c r="I245" s="195"/>
      <c r="J245" s="179"/>
      <c r="K245" s="40"/>
    </row>
    <row r="246" spans="1:11" x14ac:dyDescent="0.3">
      <c r="A246" s="115">
        <v>11203</v>
      </c>
      <c r="B246" s="115" t="s">
        <v>277</v>
      </c>
      <c r="C246" s="116">
        <v>709488</v>
      </c>
      <c r="D246" s="194">
        <v>1745031</v>
      </c>
      <c r="E246" s="117">
        <f t="shared" si="6"/>
        <v>0.40657615824589938</v>
      </c>
      <c r="F246" s="117">
        <f t="shared" si="7"/>
        <v>6.262858154905758E-2</v>
      </c>
      <c r="H246" s="192"/>
      <c r="I246" s="195"/>
      <c r="J246" s="179"/>
      <c r="K246" s="40"/>
    </row>
    <row r="247" spans="1:11" x14ac:dyDescent="0.3">
      <c r="A247" s="115">
        <v>11301</v>
      </c>
      <c r="B247" s="115" t="s">
        <v>219</v>
      </c>
      <c r="C247" s="116">
        <v>311161</v>
      </c>
      <c r="D247" s="194">
        <v>1301720</v>
      </c>
      <c r="E247" s="117">
        <f t="shared" si="6"/>
        <v>0.23903834926097778</v>
      </c>
      <c r="F247" s="117">
        <f t="shared" si="7"/>
        <v>3.682122634694418E-2</v>
      </c>
      <c r="H247" s="192"/>
      <c r="I247" s="195"/>
      <c r="J247" s="179"/>
      <c r="K247" s="40"/>
    </row>
    <row r="248" spans="1:11" x14ac:dyDescent="0.3">
      <c r="A248" s="115">
        <v>11302</v>
      </c>
      <c r="B248" s="115" t="s">
        <v>332</v>
      </c>
      <c r="C248" s="116">
        <v>91384</v>
      </c>
      <c r="D248" s="194">
        <v>940229</v>
      </c>
      <c r="E248" s="117">
        <f t="shared" si="6"/>
        <v>9.7193343323807288E-2</v>
      </c>
      <c r="F248" s="117">
        <f t="shared" si="7"/>
        <v>1.4971564625535956E-2</v>
      </c>
      <c r="H248" s="192"/>
      <c r="I248" s="195"/>
      <c r="J248" s="179"/>
      <c r="K248" s="40"/>
    </row>
    <row r="249" spans="1:11" x14ac:dyDescent="0.3">
      <c r="A249" s="115">
        <v>11303</v>
      </c>
      <c r="B249" s="115" t="s">
        <v>240</v>
      </c>
      <c r="C249" s="116">
        <v>99897</v>
      </c>
      <c r="D249" s="194">
        <v>874142</v>
      </c>
      <c r="E249" s="117">
        <f t="shared" si="6"/>
        <v>0.11428005976145753</v>
      </c>
      <c r="F249" s="117">
        <f t="shared" si="7"/>
        <v>1.7603585200568761E-2</v>
      </c>
      <c r="H249" s="192"/>
      <c r="I249" s="195"/>
      <c r="J249" s="179"/>
      <c r="K249" s="40"/>
    </row>
    <row r="250" spans="1:11" x14ac:dyDescent="0.3">
      <c r="A250" s="115">
        <v>11401</v>
      </c>
      <c r="B250" s="115" t="s">
        <v>158</v>
      </c>
      <c r="C250" s="116">
        <v>439710</v>
      </c>
      <c r="D250" s="194">
        <v>2319415</v>
      </c>
      <c r="E250" s="117">
        <f t="shared" si="6"/>
        <v>0.18957797548088634</v>
      </c>
      <c r="F250" s="117">
        <f t="shared" si="7"/>
        <v>2.9202400230583805E-2</v>
      </c>
      <c r="H250" s="192"/>
      <c r="I250" s="195"/>
      <c r="J250" s="179"/>
      <c r="K250" s="40"/>
    </row>
    <row r="251" spans="1:11" x14ac:dyDescent="0.3">
      <c r="A251" s="115">
        <v>11402</v>
      </c>
      <c r="B251" s="115" t="s">
        <v>170</v>
      </c>
      <c r="C251" s="116">
        <v>450218</v>
      </c>
      <c r="D251" s="194">
        <v>1490528</v>
      </c>
      <c r="E251" s="117">
        <f t="shared" si="6"/>
        <v>0.30205269542068314</v>
      </c>
      <c r="F251" s="117">
        <f t="shared" si="7"/>
        <v>4.6527892704976877E-2</v>
      </c>
      <c r="H251" s="192"/>
      <c r="I251" s="195"/>
      <c r="J251" s="179"/>
      <c r="K251" s="40"/>
    </row>
    <row r="252" spans="1:11" x14ac:dyDescent="0.3">
      <c r="A252" s="115">
        <v>12101</v>
      </c>
      <c r="B252" s="115" t="s">
        <v>51</v>
      </c>
      <c r="C252" s="116">
        <v>14861145</v>
      </c>
      <c r="D252" s="194">
        <v>15799529</v>
      </c>
      <c r="E252" s="117">
        <f t="shared" si="6"/>
        <v>0.94060683707723181</v>
      </c>
      <c r="F252" s="117">
        <f t="shared" si="7"/>
        <v>0.14489012896290918</v>
      </c>
      <c r="H252" s="192"/>
      <c r="I252" s="195"/>
      <c r="J252" s="179"/>
      <c r="K252" s="40"/>
    </row>
    <row r="253" spans="1:11" x14ac:dyDescent="0.3">
      <c r="A253" s="115">
        <v>12102</v>
      </c>
      <c r="B253" s="115" t="s">
        <v>247</v>
      </c>
      <c r="C253" s="116">
        <v>126367</v>
      </c>
      <c r="D253" s="194">
        <v>947977</v>
      </c>
      <c r="E253" s="117">
        <f t="shared" si="6"/>
        <v>0.13330175732111643</v>
      </c>
      <c r="F253" s="117">
        <f t="shared" si="7"/>
        <v>2.0533668316992184E-2</v>
      </c>
      <c r="H253" s="192"/>
      <c r="I253" s="195"/>
      <c r="J253" s="179"/>
      <c r="K253" s="40"/>
    </row>
    <row r="254" spans="1:11" x14ac:dyDescent="0.3">
      <c r="A254" s="115">
        <v>12103</v>
      </c>
      <c r="B254" s="115" t="s">
        <v>243</v>
      </c>
      <c r="C254" s="116">
        <v>314984</v>
      </c>
      <c r="D254" s="194">
        <v>1540708</v>
      </c>
      <c r="E254" s="117">
        <f t="shared" si="6"/>
        <v>0.20444107514207754</v>
      </c>
      <c r="F254" s="117">
        <f t="shared" si="7"/>
        <v>3.1491897118986437E-2</v>
      </c>
      <c r="H254" s="192"/>
      <c r="I254" s="195"/>
      <c r="J254" s="179"/>
      <c r="K254" s="40"/>
    </row>
    <row r="255" spans="1:11" x14ac:dyDescent="0.3">
      <c r="A255" s="115">
        <v>12104</v>
      </c>
      <c r="B255" s="115" t="s">
        <v>149</v>
      </c>
      <c r="C255" s="116">
        <v>230535</v>
      </c>
      <c r="D255" s="194">
        <v>1055340</v>
      </c>
      <c r="E255" s="117">
        <f t="shared" si="6"/>
        <v>0.21844618795838308</v>
      </c>
      <c r="F255" s="117">
        <f t="shared" si="7"/>
        <v>3.3649230578734604E-2</v>
      </c>
      <c r="H255" s="192"/>
      <c r="I255" s="195"/>
      <c r="J255" s="179"/>
      <c r="K255" s="40"/>
    </row>
    <row r="256" spans="1:11" x14ac:dyDescent="0.3">
      <c r="A256" s="115">
        <v>12201</v>
      </c>
      <c r="B256" s="115" t="s">
        <v>220</v>
      </c>
      <c r="C256" s="116">
        <v>380832</v>
      </c>
      <c r="D256" s="194">
        <v>1584433</v>
      </c>
      <c r="E256" s="117">
        <f t="shared" si="6"/>
        <v>0.2403585383540989</v>
      </c>
      <c r="F256" s="117">
        <f t="shared" si="7"/>
        <v>3.7024586943973349E-2</v>
      </c>
      <c r="H256" s="192"/>
      <c r="I256" s="195"/>
      <c r="J256" s="179"/>
      <c r="K256" s="40"/>
    </row>
    <row r="257" spans="1:11" x14ac:dyDescent="0.3">
      <c r="A257" s="115">
        <v>12301</v>
      </c>
      <c r="B257" s="115" t="s">
        <v>182</v>
      </c>
      <c r="C257" s="116">
        <v>1647784</v>
      </c>
      <c r="D257" s="194">
        <v>2247575</v>
      </c>
      <c r="E257" s="117">
        <f t="shared" si="6"/>
        <v>0.73313860494088068</v>
      </c>
      <c r="F257" s="117">
        <f t="shared" si="7"/>
        <v>0.1129319316321848</v>
      </c>
      <c r="H257" s="192"/>
      <c r="I257" s="195"/>
      <c r="J257" s="179"/>
      <c r="K257" s="40"/>
    </row>
    <row r="258" spans="1:11" x14ac:dyDescent="0.3">
      <c r="A258" s="115">
        <v>12302</v>
      </c>
      <c r="B258" s="115" t="s">
        <v>152</v>
      </c>
      <c r="C258" s="116">
        <v>254067</v>
      </c>
      <c r="D258" s="194">
        <v>1077062</v>
      </c>
      <c r="E258" s="117">
        <f t="shared" si="6"/>
        <v>0.23588892747121334</v>
      </c>
      <c r="F258" s="117">
        <f t="shared" si="7"/>
        <v>3.6336092589363274E-2</v>
      </c>
      <c r="H258" s="192"/>
      <c r="I258" s="195"/>
      <c r="J258" s="179"/>
      <c r="K258" s="40"/>
    </row>
    <row r="259" spans="1:11" x14ac:dyDescent="0.3">
      <c r="A259" s="115">
        <v>12303</v>
      </c>
      <c r="B259" s="115" t="s">
        <v>253</v>
      </c>
      <c r="C259" s="116">
        <v>114914</v>
      </c>
      <c r="D259" s="194">
        <v>966419</v>
      </c>
      <c r="E259" s="117">
        <f t="shared" si="6"/>
        <v>0.11890701652181922</v>
      </c>
      <c r="F259" s="117">
        <f t="shared" si="7"/>
        <v>1.8316316955525762E-2</v>
      </c>
      <c r="H259" s="192"/>
      <c r="I259" s="195"/>
      <c r="J259" s="179"/>
      <c r="K259" s="40"/>
    </row>
    <row r="260" spans="1:11" x14ac:dyDescent="0.3">
      <c r="A260" s="115">
        <v>12401</v>
      </c>
      <c r="B260" s="115" t="s">
        <v>89</v>
      </c>
      <c r="C260" s="116">
        <v>3121768</v>
      </c>
      <c r="D260" s="194">
        <v>3725549</v>
      </c>
      <c r="E260" s="117">
        <f t="shared" si="6"/>
        <v>0.83793502648871343</v>
      </c>
      <c r="F260" s="117">
        <f t="shared" si="7"/>
        <v>0.12907466676272919</v>
      </c>
      <c r="H260" s="192"/>
      <c r="I260" s="195"/>
      <c r="J260" s="179"/>
      <c r="K260" s="40"/>
    </row>
    <row r="261" spans="1:11" x14ac:dyDescent="0.3">
      <c r="A261" s="115">
        <v>12402</v>
      </c>
      <c r="B261" s="115" t="s">
        <v>255</v>
      </c>
      <c r="C261" s="116">
        <v>475675</v>
      </c>
      <c r="D261" s="194">
        <v>1359635</v>
      </c>
      <c r="E261" s="117">
        <f t="shared" si="6"/>
        <v>0.3498549242995363</v>
      </c>
      <c r="F261" s="117">
        <f t="shared" si="7"/>
        <v>5.3891299852317068E-2</v>
      </c>
      <c r="H261" s="192"/>
      <c r="I261" s="195"/>
      <c r="J261" s="179"/>
      <c r="K261" s="40"/>
    </row>
    <row r="262" spans="1:11" x14ac:dyDescent="0.3">
      <c r="A262" s="115">
        <v>13101</v>
      </c>
      <c r="B262" s="115" t="s">
        <v>7</v>
      </c>
      <c r="C262" s="116">
        <v>121162888</v>
      </c>
      <c r="D262" s="194">
        <v>65874539</v>
      </c>
      <c r="E262" s="117">
        <f t="shared" ref="E262:E325" si="8">IFERROR(C262/D262,0)</f>
        <v>1.8392976989182421</v>
      </c>
      <c r="F262" s="117">
        <f t="shared" si="7"/>
        <v>0.28332356335568992</v>
      </c>
      <c r="H262" s="192"/>
      <c r="I262" s="195"/>
      <c r="J262" s="179"/>
      <c r="K262" s="40"/>
    </row>
    <row r="263" spans="1:11" x14ac:dyDescent="0.3">
      <c r="A263" s="115">
        <v>13102</v>
      </c>
      <c r="B263" s="115" t="s">
        <v>21</v>
      </c>
      <c r="C263" s="116">
        <v>13911633</v>
      </c>
      <c r="D263" s="194">
        <v>10309092</v>
      </c>
      <c r="E263" s="117">
        <f t="shared" si="8"/>
        <v>1.3494527937086991</v>
      </c>
      <c r="F263" s="117">
        <f t="shared" ref="F263:F326" si="9">(E263/$E$3)</f>
        <v>0.20786834796710865</v>
      </c>
      <c r="H263" s="192"/>
      <c r="I263" s="195"/>
      <c r="J263" s="179"/>
      <c r="K263" s="40"/>
    </row>
    <row r="264" spans="1:11" x14ac:dyDescent="0.3">
      <c r="A264" s="115">
        <v>13103</v>
      </c>
      <c r="B264" s="115" t="s">
        <v>46</v>
      </c>
      <c r="C264" s="116">
        <v>3870324</v>
      </c>
      <c r="D264" s="194">
        <v>8901034</v>
      </c>
      <c r="E264" s="117">
        <f t="shared" si="8"/>
        <v>0.43481734818673873</v>
      </c>
      <c r="F264" s="117">
        <f t="shared" si="9"/>
        <v>6.6978825977759573E-2</v>
      </c>
      <c r="H264" s="192"/>
      <c r="I264" s="195"/>
      <c r="J264" s="179"/>
      <c r="K264" s="40"/>
    </row>
    <row r="265" spans="1:11" x14ac:dyDescent="0.3">
      <c r="A265" s="115">
        <v>13104</v>
      </c>
      <c r="B265" s="115" t="s">
        <v>43</v>
      </c>
      <c r="C265" s="116">
        <v>9963524</v>
      </c>
      <c r="D265" s="194">
        <v>8589566</v>
      </c>
      <c r="E265" s="117">
        <f t="shared" si="8"/>
        <v>1.1599566264465515</v>
      </c>
      <c r="F265" s="117">
        <f t="shared" si="9"/>
        <v>0.17867854939206895</v>
      </c>
      <c r="H265" s="192"/>
      <c r="I265" s="195"/>
      <c r="J265" s="179"/>
      <c r="K265" s="40"/>
    </row>
    <row r="266" spans="1:11" x14ac:dyDescent="0.3">
      <c r="A266" s="115">
        <v>13105</v>
      </c>
      <c r="B266" s="115" t="s">
        <v>49</v>
      </c>
      <c r="C266" s="116">
        <v>7357663</v>
      </c>
      <c r="D266" s="194">
        <v>12412615</v>
      </c>
      <c r="E266" s="117">
        <f t="shared" si="8"/>
        <v>0.59275688483047284</v>
      </c>
      <c r="F266" s="117">
        <f t="shared" si="9"/>
        <v>9.1307672984400873E-2</v>
      </c>
      <c r="H266" s="192"/>
      <c r="I266" s="195"/>
      <c r="J266" s="179"/>
      <c r="K266" s="40"/>
    </row>
    <row r="267" spans="1:11" x14ac:dyDescent="0.3">
      <c r="A267" s="115">
        <v>13106</v>
      </c>
      <c r="B267" s="115" t="s">
        <v>23</v>
      </c>
      <c r="C267" s="116">
        <v>19359755</v>
      </c>
      <c r="D267" s="194">
        <v>15850830</v>
      </c>
      <c r="E267" s="117">
        <f t="shared" si="8"/>
        <v>1.2213716884226251</v>
      </c>
      <c r="F267" s="117">
        <f t="shared" si="9"/>
        <v>0.18813886362668442</v>
      </c>
      <c r="H267" s="192"/>
      <c r="I267" s="195"/>
      <c r="J267" s="179"/>
      <c r="K267" s="40"/>
    </row>
    <row r="268" spans="1:11" x14ac:dyDescent="0.3">
      <c r="A268" s="115">
        <v>13107</v>
      </c>
      <c r="B268" s="115" t="s">
        <v>11</v>
      </c>
      <c r="C268" s="116">
        <v>29778196</v>
      </c>
      <c r="D268" s="194">
        <v>13541916</v>
      </c>
      <c r="E268" s="117">
        <f t="shared" si="8"/>
        <v>2.1989647550612483</v>
      </c>
      <c r="F268" s="117">
        <f t="shared" si="9"/>
        <v>0.33872631410562015</v>
      </c>
      <c r="H268" s="192"/>
      <c r="I268" s="195"/>
      <c r="J268" s="179"/>
      <c r="K268" s="40"/>
    </row>
    <row r="269" spans="1:11" x14ac:dyDescent="0.3">
      <c r="A269" s="115">
        <v>13108</v>
      </c>
      <c r="B269" s="115" t="s">
        <v>26</v>
      </c>
      <c r="C269" s="116">
        <v>11238679</v>
      </c>
      <c r="D269" s="194">
        <v>7763682</v>
      </c>
      <c r="E269" s="117">
        <f t="shared" si="8"/>
        <v>1.447596514128219</v>
      </c>
      <c r="F269" s="117">
        <f t="shared" si="9"/>
        <v>0.22298630772239836</v>
      </c>
      <c r="H269" s="192"/>
      <c r="I269" s="195"/>
      <c r="J269" s="179"/>
      <c r="K269" s="40"/>
    </row>
    <row r="270" spans="1:11" x14ac:dyDescent="0.3">
      <c r="A270" s="115">
        <v>13109</v>
      </c>
      <c r="B270" s="115" t="s">
        <v>20</v>
      </c>
      <c r="C270" s="116">
        <v>10286508</v>
      </c>
      <c r="D270" s="194">
        <v>8892507</v>
      </c>
      <c r="E270" s="117">
        <f t="shared" si="8"/>
        <v>1.1567613047704095</v>
      </c>
      <c r="F270" s="117">
        <f t="shared" si="9"/>
        <v>0.17818634526226187</v>
      </c>
      <c r="H270" s="192"/>
      <c r="I270" s="195"/>
      <c r="J270" s="179"/>
      <c r="K270" s="40"/>
    </row>
    <row r="271" spans="1:11" x14ac:dyDescent="0.3">
      <c r="A271" s="115">
        <v>13110</v>
      </c>
      <c r="B271" s="115" t="s">
        <v>35</v>
      </c>
      <c r="C271" s="116">
        <v>34014647</v>
      </c>
      <c r="D271" s="194">
        <v>26364117</v>
      </c>
      <c r="E271" s="117">
        <f t="shared" si="8"/>
        <v>1.2901872268280405</v>
      </c>
      <c r="F271" s="117">
        <f t="shared" si="9"/>
        <v>0.198739139790097</v>
      </c>
      <c r="H271" s="192"/>
      <c r="I271" s="195"/>
      <c r="J271" s="179"/>
      <c r="K271" s="40"/>
    </row>
    <row r="272" spans="1:11" x14ac:dyDescent="0.3">
      <c r="A272" s="115">
        <v>13111</v>
      </c>
      <c r="B272" s="115" t="s">
        <v>36</v>
      </c>
      <c r="C272" s="116">
        <v>5518216</v>
      </c>
      <c r="D272" s="194">
        <v>9678100</v>
      </c>
      <c r="E272" s="117">
        <f t="shared" si="8"/>
        <v>0.57017555098624728</v>
      </c>
      <c r="F272" s="117">
        <f t="shared" si="9"/>
        <v>8.7829267083152154E-2</v>
      </c>
      <c r="H272" s="192"/>
      <c r="I272" s="195"/>
      <c r="J272" s="179"/>
      <c r="K272" s="40"/>
    </row>
    <row r="273" spans="1:11" x14ac:dyDescent="0.3">
      <c r="A273" s="115">
        <v>13112</v>
      </c>
      <c r="B273" s="115" t="s">
        <v>27</v>
      </c>
      <c r="C273" s="116">
        <v>5307688</v>
      </c>
      <c r="D273" s="194">
        <v>11883918</v>
      </c>
      <c r="E273" s="117">
        <f t="shared" si="8"/>
        <v>0.44662778723313307</v>
      </c>
      <c r="F273" s="117">
        <f t="shared" si="9"/>
        <v>6.8798094102428917E-2</v>
      </c>
      <c r="H273" s="192"/>
      <c r="I273" s="195"/>
      <c r="J273" s="179"/>
      <c r="K273" s="40"/>
    </row>
    <row r="274" spans="1:11" x14ac:dyDescent="0.3">
      <c r="A274" s="115">
        <v>13113</v>
      </c>
      <c r="B274" s="115" t="s">
        <v>18</v>
      </c>
      <c r="C274" s="116">
        <v>17612632</v>
      </c>
      <c r="D274" s="194">
        <v>11956289</v>
      </c>
      <c r="E274" s="117">
        <f t="shared" si="8"/>
        <v>1.4730851688178497</v>
      </c>
      <c r="F274" s="117">
        <f t="shared" si="9"/>
        <v>0.2269125543958195</v>
      </c>
      <c r="H274" s="192"/>
      <c r="I274" s="195"/>
      <c r="J274" s="179"/>
      <c r="K274" s="40"/>
    </row>
    <row r="275" spans="1:11" x14ac:dyDescent="0.3">
      <c r="A275" s="115">
        <v>13114</v>
      </c>
      <c r="B275" s="115" t="s">
        <v>3</v>
      </c>
      <c r="C275" s="116">
        <v>237875696</v>
      </c>
      <c r="D275" s="194">
        <v>56527916</v>
      </c>
      <c r="E275" s="117">
        <f t="shared" si="8"/>
        <v>4.2081101309307067</v>
      </c>
      <c r="F275" s="117">
        <f t="shared" si="9"/>
        <v>0.64821304239638655</v>
      </c>
      <c r="H275" s="192"/>
      <c r="I275" s="195"/>
      <c r="J275" s="179"/>
      <c r="K275" s="40"/>
    </row>
    <row r="276" spans="1:11" x14ac:dyDescent="0.3">
      <c r="A276" s="115">
        <v>13115</v>
      </c>
      <c r="B276" s="115" t="s">
        <v>9</v>
      </c>
      <c r="C276" s="116">
        <v>63798293</v>
      </c>
      <c r="D276" s="194">
        <v>23519091</v>
      </c>
      <c r="E276" s="117">
        <f t="shared" si="8"/>
        <v>2.7126172946054758</v>
      </c>
      <c r="F276" s="117">
        <f t="shared" si="9"/>
        <v>0.41784883348677382</v>
      </c>
      <c r="H276" s="192"/>
      <c r="I276" s="195"/>
      <c r="J276" s="179"/>
      <c r="K276" s="40"/>
    </row>
    <row r="277" spans="1:11" x14ac:dyDescent="0.3">
      <c r="A277" s="115">
        <v>13116</v>
      </c>
      <c r="B277" s="115" t="s">
        <v>33</v>
      </c>
      <c r="C277" s="116">
        <v>5508495</v>
      </c>
      <c r="D277" s="194">
        <v>9367046</v>
      </c>
      <c r="E277" s="117">
        <f t="shared" si="8"/>
        <v>0.58807173574251692</v>
      </c>
      <c r="F277" s="117">
        <f t="shared" si="9"/>
        <v>9.0585977341964621E-2</v>
      </c>
      <c r="H277" s="192"/>
      <c r="I277" s="195"/>
      <c r="J277" s="179"/>
      <c r="K277" s="40"/>
    </row>
    <row r="278" spans="1:11" x14ac:dyDescent="0.3">
      <c r="A278" s="115">
        <v>13117</v>
      </c>
      <c r="B278" s="115" t="s">
        <v>44</v>
      </c>
      <c r="C278" s="116">
        <v>3964718</v>
      </c>
      <c r="D278" s="194">
        <v>8804864</v>
      </c>
      <c r="E278" s="117">
        <f t="shared" si="8"/>
        <v>0.45028725031982325</v>
      </c>
      <c r="F278" s="117">
        <f t="shared" si="9"/>
        <v>6.9361794107218488E-2</v>
      </c>
      <c r="H278" s="192"/>
      <c r="I278" s="195"/>
      <c r="J278" s="179"/>
      <c r="K278" s="40"/>
    </row>
    <row r="279" spans="1:11" x14ac:dyDescent="0.3">
      <c r="A279" s="115">
        <v>13118</v>
      </c>
      <c r="B279" s="115" t="s">
        <v>16</v>
      </c>
      <c r="C279" s="116">
        <v>15912227</v>
      </c>
      <c r="D279" s="194">
        <v>10988432</v>
      </c>
      <c r="E279" s="117">
        <f t="shared" si="8"/>
        <v>1.4480889539108037</v>
      </c>
      <c r="F279" s="117">
        <f t="shared" si="9"/>
        <v>0.22306216265008194</v>
      </c>
      <c r="H279" s="192"/>
      <c r="I279" s="195"/>
      <c r="J279" s="179"/>
      <c r="K279" s="40"/>
    </row>
    <row r="280" spans="1:11" x14ac:dyDescent="0.3">
      <c r="A280" s="115">
        <v>13119</v>
      </c>
      <c r="B280" s="115" t="s">
        <v>8</v>
      </c>
      <c r="C280" s="116">
        <v>62603133</v>
      </c>
      <c r="D280" s="194">
        <v>43597962</v>
      </c>
      <c r="E280" s="117">
        <f t="shared" si="8"/>
        <v>1.4359187936353539</v>
      </c>
      <c r="F280" s="117">
        <f t="shared" si="9"/>
        <v>0.22118748342992184</v>
      </c>
      <c r="H280" s="192"/>
      <c r="I280" s="195"/>
      <c r="J280" s="179"/>
      <c r="K280" s="40"/>
    </row>
    <row r="281" spans="1:11" x14ac:dyDescent="0.3">
      <c r="A281" s="115">
        <v>13120</v>
      </c>
      <c r="B281" s="115" t="s">
        <v>31</v>
      </c>
      <c r="C281" s="116">
        <v>25284965</v>
      </c>
      <c r="D281" s="194">
        <v>18470289</v>
      </c>
      <c r="E281" s="117">
        <f t="shared" si="8"/>
        <v>1.3689534040317399</v>
      </c>
      <c r="F281" s="117">
        <f t="shared" si="9"/>
        <v>0.21087220232281417</v>
      </c>
      <c r="H281" s="192"/>
      <c r="I281" s="195"/>
      <c r="J281" s="179"/>
      <c r="K281" s="40"/>
    </row>
    <row r="282" spans="1:11" x14ac:dyDescent="0.3">
      <c r="A282" s="115">
        <v>13121</v>
      </c>
      <c r="B282" s="115" t="s">
        <v>45</v>
      </c>
      <c r="C282" s="116">
        <v>5904147</v>
      </c>
      <c r="D282" s="194">
        <v>8102906</v>
      </c>
      <c r="E282" s="117">
        <f t="shared" si="8"/>
        <v>0.72864562417483303</v>
      </c>
      <c r="F282" s="117">
        <f t="shared" si="9"/>
        <v>0.11223983740433149</v>
      </c>
      <c r="H282" s="192"/>
      <c r="I282" s="195"/>
      <c r="J282" s="179"/>
      <c r="K282" s="40"/>
    </row>
    <row r="283" spans="1:11" x14ac:dyDescent="0.3">
      <c r="A283" s="115">
        <v>13122</v>
      </c>
      <c r="B283" s="115" t="s">
        <v>14</v>
      </c>
      <c r="C283" s="116">
        <v>40004089</v>
      </c>
      <c r="D283" s="194">
        <v>19161377</v>
      </c>
      <c r="E283" s="117">
        <f t="shared" si="8"/>
        <v>2.0877460424686598</v>
      </c>
      <c r="F283" s="117">
        <f t="shared" si="9"/>
        <v>0.32159429573681708</v>
      </c>
      <c r="H283" s="192"/>
      <c r="I283" s="195"/>
      <c r="J283" s="179"/>
      <c r="K283" s="40"/>
    </row>
    <row r="284" spans="1:11" x14ac:dyDescent="0.3">
      <c r="A284" s="115">
        <v>13123</v>
      </c>
      <c r="B284" s="115" t="s">
        <v>4</v>
      </c>
      <c r="C284" s="116">
        <v>98183963</v>
      </c>
      <c r="D284" s="194">
        <v>41005619</v>
      </c>
      <c r="E284" s="117">
        <f t="shared" si="8"/>
        <v>2.3944026549141961</v>
      </c>
      <c r="F284" s="117">
        <f t="shared" si="9"/>
        <v>0.36883137117911946</v>
      </c>
      <c r="H284" s="192"/>
      <c r="I284" s="195"/>
      <c r="J284" s="179"/>
      <c r="K284" s="40"/>
    </row>
    <row r="285" spans="1:11" x14ac:dyDescent="0.3">
      <c r="A285" s="115">
        <v>13124</v>
      </c>
      <c r="B285" s="115" t="s">
        <v>15</v>
      </c>
      <c r="C285" s="116">
        <v>27015761</v>
      </c>
      <c r="D285" s="194">
        <v>14475908</v>
      </c>
      <c r="E285" s="117">
        <f t="shared" si="8"/>
        <v>1.8662567487994535</v>
      </c>
      <c r="F285" s="117">
        <f t="shared" si="9"/>
        <v>0.287476308222125</v>
      </c>
      <c r="H285" s="192"/>
      <c r="I285" s="195"/>
      <c r="J285" s="179"/>
      <c r="K285" s="40"/>
    </row>
    <row r="286" spans="1:11" x14ac:dyDescent="0.3">
      <c r="A286" s="115">
        <v>13125</v>
      </c>
      <c r="B286" s="115" t="s">
        <v>12</v>
      </c>
      <c r="C286" s="116">
        <v>34534963</v>
      </c>
      <c r="D286" s="194">
        <v>15914588</v>
      </c>
      <c r="E286" s="117">
        <f t="shared" si="8"/>
        <v>2.170019292990808</v>
      </c>
      <c r="F286" s="117">
        <f t="shared" si="9"/>
        <v>0.33426758430804721</v>
      </c>
      <c r="H286" s="192"/>
      <c r="I286" s="195"/>
      <c r="J286" s="179"/>
      <c r="K286" s="40"/>
    </row>
    <row r="287" spans="1:11" x14ac:dyDescent="0.3">
      <c r="A287" s="115">
        <v>13126</v>
      </c>
      <c r="B287" s="115" t="s">
        <v>40</v>
      </c>
      <c r="C287" s="116">
        <v>10732394</v>
      </c>
      <c r="D287" s="194">
        <v>8777180</v>
      </c>
      <c r="E287" s="117">
        <f t="shared" si="8"/>
        <v>1.2227610690449553</v>
      </c>
      <c r="F287" s="117">
        <f t="shared" si="9"/>
        <v>0.18835288241712136</v>
      </c>
      <c r="H287" s="192"/>
      <c r="I287" s="195"/>
      <c r="J287" s="179"/>
      <c r="K287" s="40"/>
    </row>
    <row r="288" spans="1:11" x14ac:dyDescent="0.3">
      <c r="A288" s="115">
        <v>13127</v>
      </c>
      <c r="B288" s="115" t="s">
        <v>6</v>
      </c>
      <c r="C288" s="116">
        <v>23423387</v>
      </c>
      <c r="D288" s="194">
        <v>13522679</v>
      </c>
      <c r="E288" s="117">
        <f t="shared" si="8"/>
        <v>1.7321558102503209</v>
      </c>
      <c r="F288" s="117">
        <f t="shared" si="9"/>
        <v>0.26681953483441934</v>
      </c>
      <c r="H288" s="192"/>
      <c r="I288" s="195"/>
      <c r="J288" s="179"/>
      <c r="K288" s="40"/>
    </row>
    <row r="289" spans="1:11" x14ac:dyDescent="0.3">
      <c r="A289" s="115">
        <v>13128</v>
      </c>
      <c r="B289" s="115" t="s">
        <v>10</v>
      </c>
      <c r="C289" s="116">
        <v>21133530</v>
      </c>
      <c r="D289" s="194">
        <v>13080902</v>
      </c>
      <c r="E289" s="117">
        <f t="shared" si="8"/>
        <v>1.6156018904506737</v>
      </c>
      <c r="F289" s="117">
        <f t="shared" si="9"/>
        <v>0.24886568652583338</v>
      </c>
      <c r="H289" s="192"/>
      <c r="I289" s="195"/>
      <c r="J289" s="179"/>
      <c r="K289" s="40"/>
    </row>
    <row r="290" spans="1:11" x14ac:dyDescent="0.3">
      <c r="A290" s="115">
        <v>13129</v>
      </c>
      <c r="B290" s="115" t="s">
        <v>22</v>
      </c>
      <c r="C290" s="116">
        <v>16646367</v>
      </c>
      <c r="D290" s="194">
        <v>11381021</v>
      </c>
      <c r="E290" s="117">
        <f t="shared" si="8"/>
        <v>1.4626426750288923</v>
      </c>
      <c r="F290" s="117">
        <f t="shared" si="9"/>
        <v>0.22530400317958782</v>
      </c>
      <c r="H290" s="192"/>
      <c r="I290" s="195"/>
      <c r="J290" s="179"/>
      <c r="K290" s="40"/>
    </row>
    <row r="291" spans="1:11" x14ac:dyDescent="0.3">
      <c r="A291" s="115">
        <v>13130</v>
      </c>
      <c r="B291" s="115" t="s">
        <v>41</v>
      </c>
      <c r="C291" s="116">
        <v>13494484</v>
      </c>
      <c r="D291" s="194">
        <v>9812281</v>
      </c>
      <c r="E291" s="117">
        <f t="shared" si="8"/>
        <v>1.3752647320230638</v>
      </c>
      <c r="F291" s="117">
        <f t="shared" si="9"/>
        <v>0.21184439292418339</v>
      </c>
      <c r="H291" s="192"/>
      <c r="I291" s="195"/>
      <c r="J291" s="179"/>
      <c r="K291" s="40"/>
    </row>
    <row r="292" spans="1:11" x14ac:dyDescent="0.3">
      <c r="A292" s="115">
        <v>13131</v>
      </c>
      <c r="B292" s="115" t="s">
        <v>38</v>
      </c>
      <c r="C292" s="116">
        <v>5509786</v>
      </c>
      <c r="D292" s="194">
        <v>7032397</v>
      </c>
      <c r="E292" s="117">
        <f t="shared" si="8"/>
        <v>0.78348619965567923</v>
      </c>
      <c r="F292" s="117">
        <f t="shared" si="9"/>
        <v>0.12068742436692502</v>
      </c>
      <c r="H292" s="192"/>
      <c r="I292" s="195"/>
      <c r="J292" s="179"/>
      <c r="K292" s="40"/>
    </row>
    <row r="293" spans="1:11" x14ac:dyDescent="0.3">
      <c r="A293" s="115">
        <v>13132</v>
      </c>
      <c r="B293" s="115" t="s">
        <v>5</v>
      </c>
      <c r="C293" s="116">
        <v>71850434</v>
      </c>
      <c r="D293" s="194">
        <v>27894367</v>
      </c>
      <c r="E293" s="117">
        <f t="shared" si="8"/>
        <v>2.5758044267503903</v>
      </c>
      <c r="F293" s="117">
        <f t="shared" si="9"/>
        <v>0.39677431724265982</v>
      </c>
      <c r="H293" s="192"/>
      <c r="I293" s="195"/>
      <c r="J293" s="179"/>
      <c r="K293" s="40"/>
    </row>
    <row r="294" spans="1:11" x14ac:dyDescent="0.3">
      <c r="A294" s="115">
        <v>13201</v>
      </c>
      <c r="B294" s="115" t="s">
        <v>13</v>
      </c>
      <c r="C294" s="116">
        <v>27761771</v>
      </c>
      <c r="D294" s="194">
        <v>33153689</v>
      </c>
      <c r="E294" s="117">
        <f t="shared" si="8"/>
        <v>0.83736597155146142</v>
      </c>
      <c r="F294" s="117">
        <f t="shared" si="9"/>
        <v>0.12898701011385599</v>
      </c>
      <c r="H294" s="192"/>
      <c r="I294" s="195"/>
      <c r="J294" s="179"/>
      <c r="K294" s="40"/>
    </row>
    <row r="295" spans="1:11" x14ac:dyDescent="0.3">
      <c r="A295" s="115">
        <v>13202</v>
      </c>
      <c r="B295" s="115" t="s">
        <v>76</v>
      </c>
      <c r="C295" s="116">
        <v>5650456</v>
      </c>
      <c r="D295" s="194">
        <v>3327489</v>
      </c>
      <c r="E295" s="117">
        <f t="shared" si="8"/>
        <v>1.6981141034575922</v>
      </c>
      <c r="F295" s="117">
        <f t="shared" si="9"/>
        <v>0.26157578463732079</v>
      </c>
      <c r="H295" s="192"/>
      <c r="I295" s="195"/>
      <c r="J295" s="179"/>
      <c r="K295" s="40"/>
    </row>
    <row r="296" spans="1:11" x14ac:dyDescent="0.3">
      <c r="A296" s="115">
        <v>13203</v>
      </c>
      <c r="B296" s="115" t="s">
        <v>225</v>
      </c>
      <c r="C296" s="116">
        <v>2117335</v>
      </c>
      <c r="D296" s="194">
        <v>3187050</v>
      </c>
      <c r="E296" s="117">
        <f t="shared" si="8"/>
        <v>0.66435575218462217</v>
      </c>
      <c r="F296" s="117">
        <f t="shared" si="9"/>
        <v>0.10233669033321814</v>
      </c>
      <c r="H296" s="192"/>
      <c r="I296" s="195"/>
      <c r="J296" s="179"/>
      <c r="K296" s="40"/>
    </row>
    <row r="297" spans="1:11" x14ac:dyDescent="0.3">
      <c r="A297" s="115">
        <v>13301</v>
      </c>
      <c r="B297" s="115" t="s">
        <v>56</v>
      </c>
      <c r="C297" s="116">
        <v>25331555</v>
      </c>
      <c r="D297" s="194">
        <v>10344768</v>
      </c>
      <c r="E297" s="117">
        <f t="shared" si="8"/>
        <v>2.4487310880244002</v>
      </c>
      <c r="F297" s="117">
        <f t="shared" si="9"/>
        <v>0.37720006824722713</v>
      </c>
      <c r="H297" s="192"/>
      <c r="I297" s="195"/>
      <c r="J297" s="179"/>
      <c r="K297" s="40"/>
    </row>
    <row r="298" spans="1:11" x14ac:dyDescent="0.3">
      <c r="A298" s="115">
        <v>13302</v>
      </c>
      <c r="B298" s="115" t="s">
        <v>77</v>
      </c>
      <c r="C298" s="116">
        <v>16483836</v>
      </c>
      <c r="D298" s="194">
        <v>5829899</v>
      </c>
      <c r="E298" s="117">
        <f t="shared" si="8"/>
        <v>2.8274651070284409</v>
      </c>
      <c r="F298" s="117">
        <f t="shared" si="9"/>
        <v>0.43553987473497291</v>
      </c>
      <c r="H298" s="192"/>
      <c r="I298" s="195"/>
      <c r="J298" s="179"/>
      <c r="K298" s="40"/>
    </row>
    <row r="299" spans="1:11" x14ac:dyDescent="0.3">
      <c r="A299" s="115">
        <v>13303</v>
      </c>
      <c r="B299" s="115" t="s">
        <v>216</v>
      </c>
      <c r="C299" s="116">
        <v>2788892</v>
      </c>
      <c r="D299" s="194">
        <v>3083654</v>
      </c>
      <c r="E299" s="117">
        <f t="shared" si="8"/>
        <v>0.9044114547222224</v>
      </c>
      <c r="F299" s="117">
        <f t="shared" si="9"/>
        <v>0.13931462875330514</v>
      </c>
      <c r="H299" s="192"/>
      <c r="I299" s="195"/>
      <c r="J299" s="179"/>
      <c r="K299" s="40"/>
    </row>
    <row r="300" spans="1:11" x14ac:dyDescent="0.3">
      <c r="A300" s="115">
        <v>13401</v>
      </c>
      <c r="B300" s="115" t="s">
        <v>42</v>
      </c>
      <c r="C300" s="116">
        <v>29015983</v>
      </c>
      <c r="D300" s="194">
        <v>18711300</v>
      </c>
      <c r="E300" s="117">
        <f t="shared" si="8"/>
        <v>1.5507197789571008</v>
      </c>
      <c r="F300" s="117">
        <f t="shared" si="9"/>
        <v>0.23887131147865545</v>
      </c>
      <c r="H300" s="192"/>
      <c r="I300" s="195"/>
      <c r="J300" s="179"/>
      <c r="K300" s="40"/>
    </row>
    <row r="301" spans="1:11" x14ac:dyDescent="0.3">
      <c r="A301" s="115">
        <v>13402</v>
      </c>
      <c r="B301" s="115" t="s">
        <v>79</v>
      </c>
      <c r="C301" s="116">
        <v>10411131</v>
      </c>
      <c r="D301" s="194">
        <v>6233607</v>
      </c>
      <c r="E301" s="117">
        <f t="shared" si="8"/>
        <v>1.6701615934402025</v>
      </c>
      <c r="F301" s="117">
        <f t="shared" si="9"/>
        <v>0.25727000817301038</v>
      </c>
      <c r="H301" s="192"/>
      <c r="I301" s="195"/>
      <c r="J301" s="179"/>
      <c r="K301" s="40"/>
    </row>
    <row r="302" spans="1:11" x14ac:dyDescent="0.3">
      <c r="A302" s="115">
        <v>13403</v>
      </c>
      <c r="B302" s="115" t="s">
        <v>229</v>
      </c>
      <c r="C302" s="116">
        <v>4039725</v>
      </c>
      <c r="D302" s="194">
        <v>3371030</v>
      </c>
      <c r="E302" s="117">
        <f t="shared" si="8"/>
        <v>1.1983651880879138</v>
      </c>
      <c r="F302" s="117">
        <f t="shared" si="9"/>
        <v>0.18459496550784921</v>
      </c>
      <c r="H302" s="192"/>
      <c r="I302" s="195"/>
      <c r="J302" s="179"/>
      <c r="K302" s="40"/>
    </row>
    <row r="303" spans="1:11" x14ac:dyDescent="0.3">
      <c r="A303" s="115">
        <v>13404</v>
      </c>
      <c r="B303" s="115" t="s">
        <v>144</v>
      </c>
      <c r="C303" s="116">
        <v>9964195</v>
      </c>
      <c r="D303" s="194">
        <v>6514529</v>
      </c>
      <c r="E303" s="117">
        <f t="shared" si="8"/>
        <v>1.5295342149831554</v>
      </c>
      <c r="F303" s="117">
        <f t="shared" si="9"/>
        <v>0.23560790856115693</v>
      </c>
      <c r="H303" s="192"/>
      <c r="I303" s="195"/>
      <c r="J303" s="179"/>
      <c r="K303" s="40"/>
    </row>
    <row r="304" spans="1:11" x14ac:dyDescent="0.3">
      <c r="A304" s="115">
        <v>13501</v>
      </c>
      <c r="B304" s="115" t="s">
        <v>147</v>
      </c>
      <c r="C304" s="116">
        <v>8048337</v>
      </c>
      <c r="D304" s="194">
        <v>8805809</v>
      </c>
      <c r="E304" s="117">
        <f t="shared" si="8"/>
        <v>0.91398041906200778</v>
      </c>
      <c r="F304" s="117">
        <f t="shared" si="9"/>
        <v>0.14078862237378648</v>
      </c>
      <c r="H304" s="192"/>
      <c r="I304" s="195"/>
      <c r="J304" s="179"/>
      <c r="K304" s="40"/>
    </row>
    <row r="305" spans="1:11" x14ac:dyDescent="0.3">
      <c r="A305" s="115">
        <v>13502</v>
      </c>
      <c r="B305" s="115" t="s">
        <v>215</v>
      </c>
      <c r="C305" s="116">
        <v>11385799</v>
      </c>
      <c r="D305" s="194">
        <v>1753857</v>
      </c>
      <c r="E305" s="117">
        <f t="shared" si="8"/>
        <v>6.4918627915502807</v>
      </c>
      <c r="F305" s="117">
        <f t="shared" si="9"/>
        <v>1</v>
      </c>
      <c r="H305" s="192"/>
      <c r="I305" s="195"/>
      <c r="J305" s="179"/>
      <c r="K305" s="40"/>
    </row>
    <row r="306" spans="1:11" x14ac:dyDescent="0.3">
      <c r="A306" s="115">
        <v>13503</v>
      </c>
      <c r="B306" s="115" t="s">
        <v>155</v>
      </c>
      <c r="C306" s="116">
        <v>4326641</v>
      </c>
      <c r="D306" s="194">
        <v>3211516</v>
      </c>
      <c r="E306" s="117">
        <f t="shared" si="8"/>
        <v>1.347226979407856</v>
      </c>
      <c r="F306" s="117">
        <f t="shared" si="9"/>
        <v>0.20752548577603766</v>
      </c>
      <c r="H306" s="192"/>
      <c r="I306" s="195"/>
      <c r="J306" s="179"/>
      <c r="K306" s="40"/>
    </row>
    <row r="307" spans="1:11" x14ac:dyDescent="0.3">
      <c r="A307" s="115">
        <v>13504</v>
      </c>
      <c r="B307" s="115" t="s">
        <v>239</v>
      </c>
      <c r="C307" s="116">
        <v>4041223</v>
      </c>
      <c r="D307" s="194">
        <v>2157767</v>
      </c>
      <c r="E307" s="117">
        <f t="shared" si="8"/>
        <v>1.8728727429792003</v>
      </c>
      <c r="F307" s="117">
        <f t="shared" si="9"/>
        <v>0.28849542929602667</v>
      </c>
      <c r="H307" s="192"/>
      <c r="I307" s="195"/>
      <c r="J307" s="179"/>
      <c r="K307" s="40"/>
    </row>
    <row r="308" spans="1:11" x14ac:dyDescent="0.3">
      <c r="A308" s="115">
        <v>13505</v>
      </c>
      <c r="B308" s="115" t="s">
        <v>249</v>
      </c>
      <c r="C308" s="116">
        <v>1110204</v>
      </c>
      <c r="D308" s="194">
        <v>1719491</v>
      </c>
      <c r="E308" s="117">
        <f t="shared" si="8"/>
        <v>0.64565851173399569</v>
      </c>
      <c r="F308" s="117">
        <f t="shared" si="9"/>
        <v>9.9456586262786695E-2</v>
      </c>
      <c r="H308" s="192"/>
      <c r="I308" s="195"/>
      <c r="J308" s="179"/>
      <c r="K308" s="40"/>
    </row>
    <row r="309" spans="1:11" x14ac:dyDescent="0.3">
      <c r="A309" s="115">
        <v>13601</v>
      </c>
      <c r="B309" s="115" t="s">
        <v>63</v>
      </c>
      <c r="C309" s="116">
        <v>5052545</v>
      </c>
      <c r="D309" s="194">
        <v>5620817</v>
      </c>
      <c r="E309" s="117">
        <f t="shared" si="8"/>
        <v>0.89889868323412769</v>
      </c>
      <c r="F309" s="117">
        <f t="shared" si="9"/>
        <v>0.13846544699067298</v>
      </c>
      <c r="H309" s="192"/>
      <c r="I309" s="195"/>
      <c r="J309" s="179"/>
      <c r="K309" s="40"/>
    </row>
    <row r="310" spans="1:11" x14ac:dyDescent="0.3">
      <c r="A310" s="115">
        <v>13602</v>
      </c>
      <c r="B310" s="115" t="s">
        <v>134</v>
      </c>
      <c r="C310" s="116">
        <v>4951012</v>
      </c>
      <c r="D310" s="194">
        <v>3705508</v>
      </c>
      <c r="E310" s="117">
        <f t="shared" si="8"/>
        <v>1.3361223346434552</v>
      </c>
      <c r="F310" s="117">
        <f t="shared" si="9"/>
        <v>0.20581493749105936</v>
      </c>
      <c r="H310" s="192"/>
      <c r="I310" s="195"/>
      <c r="J310" s="179"/>
      <c r="K310" s="40"/>
    </row>
    <row r="311" spans="1:11" x14ac:dyDescent="0.3">
      <c r="A311" s="115">
        <v>13603</v>
      </c>
      <c r="B311" s="115" t="s">
        <v>223</v>
      </c>
      <c r="C311" s="116">
        <v>3147594</v>
      </c>
      <c r="D311" s="194">
        <v>4359379</v>
      </c>
      <c r="E311" s="117">
        <f t="shared" si="8"/>
        <v>0.72202806867675418</v>
      </c>
      <c r="F311" s="117">
        <f t="shared" si="9"/>
        <v>0.11122047582652794</v>
      </c>
      <c r="H311" s="192"/>
      <c r="I311" s="195"/>
      <c r="J311" s="179"/>
      <c r="K311" s="40"/>
    </row>
    <row r="312" spans="1:11" x14ac:dyDescent="0.3">
      <c r="A312" s="115">
        <v>13604</v>
      </c>
      <c r="B312" s="115" t="s">
        <v>54</v>
      </c>
      <c r="C312" s="116">
        <v>5953061</v>
      </c>
      <c r="D312" s="194">
        <v>5074824</v>
      </c>
      <c r="E312" s="117">
        <f t="shared" si="8"/>
        <v>1.1730576272201756</v>
      </c>
      <c r="F312" s="117">
        <f t="shared" si="9"/>
        <v>0.18069661434419274</v>
      </c>
      <c r="H312" s="192"/>
      <c r="I312" s="195"/>
      <c r="J312" s="179"/>
      <c r="K312" s="40"/>
    </row>
    <row r="313" spans="1:11" x14ac:dyDescent="0.3">
      <c r="A313" s="115">
        <v>13605</v>
      </c>
      <c r="B313" s="115" t="s">
        <v>78</v>
      </c>
      <c r="C313" s="116">
        <v>6934910</v>
      </c>
      <c r="D313" s="194">
        <v>8985392</v>
      </c>
      <c r="E313" s="117">
        <f t="shared" si="8"/>
        <v>0.7717982699029714</v>
      </c>
      <c r="F313" s="117">
        <f t="shared" si="9"/>
        <v>0.11888702745035422</v>
      </c>
      <c r="H313" s="192"/>
      <c r="I313" s="195"/>
      <c r="J313" s="179"/>
      <c r="K313" s="40"/>
    </row>
    <row r="314" spans="1:11" x14ac:dyDescent="0.3">
      <c r="A314" s="115">
        <v>14101</v>
      </c>
      <c r="B314" s="115" t="s">
        <v>62</v>
      </c>
      <c r="C314" s="116">
        <v>12800529</v>
      </c>
      <c r="D314" s="194">
        <v>17179627</v>
      </c>
      <c r="E314" s="117">
        <f t="shared" si="8"/>
        <v>0.7450993551839048</v>
      </c>
      <c r="F314" s="117">
        <f t="shared" si="9"/>
        <v>0.11477435354205512</v>
      </c>
      <c r="H314" s="192"/>
      <c r="I314" s="195"/>
      <c r="J314" s="179"/>
      <c r="K314" s="40"/>
    </row>
    <row r="315" spans="1:11" x14ac:dyDescent="0.3">
      <c r="A315" s="115">
        <v>14102</v>
      </c>
      <c r="B315" s="115" t="s">
        <v>267</v>
      </c>
      <c r="C315" s="116">
        <v>299401</v>
      </c>
      <c r="D315" s="194">
        <v>2134681</v>
      </c>
      <c r="E315" s="117">
        <f t="shared" si="8"/>
        <v>0.14025561664717118</v>
      </c>
      <c r="F315" s="117">
        <f t="shared" si="9"/>
        <v>2.1604833797431142E-2</v>
      </c>
      <c r="H315" s="192"/>
      <c r="I315" s="195"/>
      <c r="J315" s="179"/>
      <c r="K315" s="40"/>
    </row>
    <row r="316" spans="1:11" x14ac:dyDescent="0.3">
      <c r="A316" s="115">
        <v>14103</v>
      </c>
      <c r="B316" s="115" t="s">
        <v>108</v>
      </c>
      <c r="C316" s="116">
        <v>996386</v>
      </c>
      <c r="D316" s="194">
        <v>2380580</v>
      </c>
      <c r="E316" s="117">
        <f t="shared" si="8"/>
        <v>0.41854758084164362</v>
      </c>
      <c r="F316" s="117">
        <f t="shared" si="9"/>
        <v>6.4472647417382178E-2</v>
      </c>
      <c r="H316" s="192"/>
      <c r="I316" s="195"/>
      <c r="J316" s="179"/>
      <c r="K316" s="40"/>
    </row>
    <row r="317" spans="1:11" x14ac:dyDescent="0.3">
      <c r="A317" s="115">
        <v>14104</v>
      </c>
      <c r="B317" s="115" t="s">
        <v>183</v>
      </c>
      <c r="C317" s="116">
        <v>1490534</v>
      </c>
      <c r="D317" s="194">
        <v>2722360</v>
      </c>
      <c r="E317" s="117">
        <f t="shared" si="8"/>
        <v>0.5475153910577587</v>
      </c>
      <c r="F317" s="117">
        <f t="shared" si="9"/>
        <v>8.4338718891347669E-2</v>
      </c>
      <c r="H317" s="192"/>
      <c r="I317" s="195"/>
      <c r="J317" s="179"/>
      <c r="K317" s="40"/>
    </row>
    <row r="318" spans="1:11" x14ac:dyDescent="0.3">
      <c r="A318" s="115">
        <v>14105</v>
      </c>
      <c r="B318" s="115" t="s">
        <v>233</v>
      </c>
      <c r="C318" s="116">
        <v>587211</v>
      </c>
      <c r="D318" s="194">
        <v>1366592</v>
      </c>
      <c r="E318" s="117">
        <f t="shared" si="8"/>
        <v>0.42969006111553409</v>
      </c>
      <c r="F318" s="117">
        <f t="shared" si="9"/>
        <v>6.6189023846100495E-2</v>
      </c>
      <c r="H318" s="192"/>
      <c r="I318" s="195"/>
      <c r="J318" s="179"/>
      <c r="K318" s="40"/>
    </row>
    <row r="319" spans="1:11" x14ac:dyDescent="0.3">
      <c r="A319" s="115">
        <v>14106</v>
      </c>
      <c r="B319" s="115" t="s">
        <v>232</v>
      </c>
      <c r="C319" s="116">
        <v>1498059</v>
      </c>
      <c r="D319" s="194">
        <v>3216918</v>
      </c>
      <c r="E319" s="117">
        <f t="shared" si="8"/>
        <v>0.46568143794774997</v>
      </c>
      <c r="F319" s="117">
        <f t="shared" si="9"/>
        <v>7.1733099250630275E-2</v>
      </c>
      <c r="H319" s="192"/>
      <c r="I319" s="195"/>
      <c r="J319" s="179"/>
      <c r="K319" s="40"/>
    </row>
    <row r="320" spans="1:11" x14ac:dyDescent="0.3">
      <c r="A320" s="115">
        <v>14107</v>
      </c>
      <c r="B320" s="115" t="s">
        <v>198</v>
      </c>
      <c r="C320" s="116">
        <v>1396581</v>
      </c>
      <c r="D320" s="194">
        <v>2934912</v>
      </c>
      <c r="E320" s="117">
        <f t="shared" si="8"/>
        <v>0.47585106469972521</v>
      </c>
      <c r="F320" s="117">
        <f t="shared" si="9"/>
        <v>7.3299618303560951E-2</v>
      </c>
      <c r="H320" s="192"/>
      <c r="I320" s="195"/>
      <c r="J320" s="179"/>
      <c r="K320" s="40"/>
    </row>
    <row r="321" spans="1:11" x14ac:dyDescent="0.3">
      <c r="A321" s="115">
        <v>14108</v>
      </c>
      <c r="B321" s="115" t="s">
        <v>283</v>
      </c>
      <c r="C321" s="116">
        <v>3902704</v>
      </c>
      <c r="D321" s="194">
        <v>5354018</v>
      </c>
      <c r="E321" s="117">
        <f t="shared" si="8"/>
        <v>0.72892993635807724</v>
      </c>
      <c r="F321" s="117">
        <f t="shared" si="9"/>
        <v>0.11228363256642492</v>
      </c>
      <c r="H321" s="192"/>
      <c r="I321" s="195"/>
      <c r="J321" s="179"/>
      <c r="K321" s="40"/>
    </row>
    <row r="322" spans="1:11" x14ac:dyDescent="0.3">
      <c r="A322" s="115">
        <v>14201</v>
      </c>
      <c r="B322" s="115" t="s">
        <v>163</v>
      </c>
      <c r="C322" s="116">
        <v>3052109</v>
      </c>
      <c r="D322" s="194">
        <v>3956684</v>
      </c>
      <c r="E322" s="117">
        <f t="shared" si="8"/>
        <v>0.77138052975673566</v>
      </c>
      <c r="F322" s="117">
        <f t="shared" si="9"/>
        <v>0.11882267917934956</v>
      </c>
      <c r="H322" s="192"/>
      <c r="I322" s="195"/>
      <c r="J322" s="179"/>
      <c r="K322" s="40"/>
    </row>
    <row r="323" spans="1:11" x14ac:dyDescent="0.3">
      <c r="A323" s="115">
        <v>14202</v>
      </c>
      <c r="B323" s="115" t="s">
        <v>175</v>
      </c>
      <c r="C323" s="116">
        <v>1847757</v>
      </c>
      <c r="D323" s="194">
        <v>2644201</v>
      </c>
      <c r="E323" s="117">
        <f t="shared" si="8"/>
        <v>0.69879596899025453</v>
      </c>
      <c r="F323" s="117">
        <f t="shared" si="9"/>
        <v>0.1076418266109687</v>
      </c>
      <c r="H323" s="192"/>
      <c r="I323" s="195"/>
      <c r="J323" s="179"/>
      <c r="K323" s="40"/>
    </row>
    <row r="324" spans="1:11" x14ac:dyDescent="0.3">
      <c r="A324" s="115">
        <v>14203</v>
      </c>
      <c r="B324" s="115" t="s">
        <v>264</v>
      </c>
      <c r="C324" s="116">
        <v>3580704</v>
      </c>
      <c r="D324" s="194">
        <v>2318677</v>
      </c>
      <c r="E324" s="117">
        <f t="shared" si="8"/>
        <v>1.5442875398341382</v>
      </c>
      <c r="F324" s="117">
        <f t="shared" si="9"/>
        <v>0.23788049584845841</v>
      </c>
      <c r="H324" s="192"/>
      <c r="I324" s="195"/>
      <c r="J324" s="179"/>
      <c r="K324" s="40"/>
    </row>
    <row r="325" spans="1:11" x14ac:dyDescent="0.3">
      <c r="A325" s="115">
        <v>14204</v>
      </c>
      <c r="B325" s="115" t="s">
        <v>99</v>
      </c>
      <c r="C325" s="116">
        <v>2112111</v>
      </c>
      <c r="D325" s="194">
        <v>3166652</v>
      </c>
      <c r="E325" s="117">
        <f t="shared" si="8"/>
        <v>0.66698551024867903</v>
      </c>
      <c r="F325" s="117">
        <f t="shared" si="9"/>
        <v>0.10274177561436114</v>
      </c>
      <c r="H325" s="192"/>
      <c r="I325" s="195"/>
      <c r="J325" s="179"/>
      <c r="K325" s="40"/>
    </row>
    <row r="326" spans="1:11" x14ac:dyDescent="0.3">
      <c r="A326" s="115">
        <v>15101</v>
      </c>
      <c r="B326" s="115" t="s">
        <v>58</v>
      </c>
      <c r="C326" s="116">
        <v>14580576</v>
      </c>
      <c r="D326" s="194">
        <v>22398902</v>
      </c>
      <c r="E326" s="117">
        <f t="shared" ref="E326:E350" si="10">IFERROR(C326/D326,0)</f>
        <v>0.65095047962618879</v>
      </c>
      <c r="F326" s="117">
        <f t="shared" si="9"/>
        <v>0.10027175566209702</v>
      </c>
      <c r="H326" s="192"/>
      <c r="I326" s="195"/>
      <c r="J326" s="179"/>
      <c r="K326" s="40"/>
    </row>
    <row r="327" spans="1:11" x14ac:dyDescent="0.3">
      <c r="A327" s="115">
        <v>15102</v>
      </c>
      <c r="B327" s="115" t="s">
        <v>307</v>
      </c>
      <c r="C327" s="116">
        <v>790438</v>
      </c>
      <c r="D327" s="194">
        <v>1517945</v>
      </c>
      <c r="E327" s="117">
        <f t="shared" si="10"/>
        <v>0.52072901192072174</v>
      </c>
      <c r="F327" s="117">
        <f t="shared" ref="F327:F350" si="11">(E327/$E$3)</f>
        <v>8.0212572052276804E-2</v>
      </c>
      <c r="H327" s="192"/>
      <c r="I327" s="195"/>
      <c r="J327" s="179"/>
      <c r="K327" s="40"/>
    </row>
    <row r="328" spans="1:11" x14ac:dyDescent="0.3">
      <c r="A328" s="115">
        <v>15201</v>
      </c>
      <c r="B328" s="115" t="s">
        <v>291</v>
      </c>
      <c r="C328" s="116">
        <v>349949</v>
      </c>
      <c r="D328" s="194">
        <v>1347727</v>
      </c>
      <c r="E328" s="117">
        <f t="shared" si="10"/>
        <v>0.25965866974543061</v>
      </c>
      <c r="F328" s="117">
        <f t="shared" si="11"/>
        <v>3.9997559727140072E-2</v>
      </c>
      <c r="H328" s="192"/>
      <c r="I328" s="195"/>
      <c r="J328" s="179"/>
      <c r="K328" s="40"/>
    </row>
    <row r="329" spans="1:11" x14ac:dyDescent="0.3">
      <c r="A329" s="115">
        <v>15202</v>
      </c>
      <c r="B329" s="115" t="s">
        <v>319</v>
      </c>
      <c r="C329" s="116">
        <v>68175</v>
      </c>
      <c r="D329" s="194">
        <v>1096344</v>
      </c>
      <c r="E329" s="117">
        <f t="shared" si="10"/>
        <v>6.2183949563275762E-2</v>
      </c>
      <c r="F329" s="117">
        <f t="shared" si="11"/>
        <v>9.5787529034368282E-3</v>
      </c>
      <c r="H329" s="192"/>
      <c r="I329" s="195"/>
      <c r="J329" s="179"/>
      <c r="K329" s="40"/>
    </row>
    <row r="330" spans="1:11" x14ac:dyDescent="0.3">
      <c r="A330" s="115">
        <v>16101</v>
      </c>
      <c r="B330" s="115" t="s">
        <v>69</v>
      </c>
      <c r="C330" s="116">
        <v>14865465</v>
      </c>
      <c r="D330" s="194">
        <v>14003754</v>
      </c>
      <c r="E330" s="117">
        <f t="shared" si="10"/>
        <v>1.0615342857350965</v>
      </c>
      <c r="F330" s="117">
        <f t="shared" si="11"/>
        <v>0.1635176712478851</v>
      </c>
      <c r="H330" s="192"/>
      <c r="I330" s="195"/>
      <c r="J330" s="179"/>
      <c r="K330" s="40"/>
    </row>
    <row r="331" spans="1:11" x14ac:dyDescent="0.3">
      <c r="A331" s="115">
        <v>16102</v>
      </c>
      <c r="B331" s="115" t="s">
        <v>218</v>
      </c>
      <c r="C331" s="116">
        <v>1425289</v>
      </c>
      <c r="D331" s="194">
        <v>2280175</v>
      </c>
      <c r="E331" s="117">
        <f t="shared" si="10"/>
        <v>0.62507877684826818</v>
      </c>
      <c r="F331" s="117">
        <f t="shared" si="11"/>
        <v>9.628650464730433E-2</v>
      </c>
      <c r="H331" s="192"/>
      <c r="I331" s="195"/>
      <c r="J331" s="179"/>
      <c r="K331" s="40"/>
    </row>
    <row r="332" spans="1:11" x14ac:dyDescent="0.3">
      <c r="A332" s="115">
        <v>16103</v>
      </c>
      <c r="B332" s="115" t="s">
        <v>71</v>
      </c>
      <c r="C332" s="116">
        <v>2744668</v>
      </c>
      <c r="D332" s="194">
        <v>2809387</v>
      </c>
      <c r="E332" s="117">
        <f t="shared" si="10"/>
        <v>0.97696330195875469</v>
      </c>
      <c r="F332" s="117">
        <f t="shared" si="11"/>
        <v>0.15049044216251101</v>
      </c>
      <c r="H332" s="192"/>
      <c r="I332" s="195"/>
      <c r="J332" s="179"/>
      <c r="K332" s="40"/>
    </row>
    <row r="333" spans="1:11" x14ac:dyDescent="0.3">
      <c r="A333" s="115">
        <v>16104</v>
      </c>
      <c r="B333" s="115" t="s">
        <v>300</v>
      </c>
      <c r="C333" s="116">
        <v>1042563</v>
      </c>
      <c r="D333" s="194">
        <v>2448624</v>
      </c>
      <c r="E333" s="117">
        <f t="shared" si="10"/>
        <v>0.42577504753690237</v>
      </c>
      <c r="F333" s="117">
        <f t="shared" si="11"/>
        <v>6.5585959101151267E-2</v>
      </c>
      <c r="H333" s="192"/>
      <c r="I333" s="195"/>
      <c r="J333" s="179"/>
      <c r="K333" s="40"/>
    </row>
    <row r="334" spans="1:11" x14ac:dyDescent="0.3">
      <c r="A334" s="115">
        <v>16105</v>
      </c>
      <c r="B334" s="115" t="s">
        <v>246</v>
      </c>
      <c r="C334" s="116">
        <v>1620163</v>
      </c>
      <c r="D334" s="194">
        <v>1472545</v>
      </c>
      <c r="E334" s="117">
        <f t="shared" si="10"/>
        <v>1.1002468515393418</v>
      </c>
      <c r="F334" s="117">
        <f t="shared" si="11"/>
        <v>0.16948091585845096</v>
      </c>
      <c r="H334" s="192"/>
      <c r="I334" s="195"/>
      <c r="J334" s="179"/>
      <c r="K334" s="40"/>
    </row>
    <row r="335" spans="1:11" x14ac:dyDescent="0.3">
      <c r="A335" s="115">
        <v>16106</v>
      </c>
      <c r="B335" s="115" t="s">
        <v>272</v>
      </c>
      <c r="C335" s="116">
        <v>1058497</v>
      </c>
      <c r="D335" s="194">
        <v>1856560</v>
      </c>
      <c r="E335" s="117">
        <f t="shared" si="10"/>
        <v>0.57013885896496752</v>
      </c>
      <c r="F335" s="117">
        <f t="shared" si="11"/>
        <v>8.7823615081183234E-2</v>
      </c>
      <c r="H335" s="192"/>
      <c r="I335" s="195"/>
      <c r="J335" s="179"/>
      <c r="K335" s="40"/>
    </row>
    <row r="336" spans="1:11" x14ac:dyDescent="0.3">
      <c r="A336" s="115">
        <v>16107</v>
      </c>
      <c r="B336" s="115" t="s">
        <v>338</v>
      </c>
      <c r="C336" s="116">
        <v>1093708</v>
      </c>
      <c r="D336" s="194">
        <v>2524215</v>
      </c>
      <c r="E336" s="117">
        <f t="shared" si="10"/>
        <v>0.43328638804539232</v>
      </c>
      <c r="F336" s="117">
        <f t="shared" si="11"/>
        <v>6.6742998420938893E-2</v>
      </c>
      <c r="H336" s="192"/>
      <c r="I336" s="195"/>
      <c r="J336" s="179"/>
      <c r="K336" s="40"/>
    </row>
    <row r="337" spans="1:11" x14ac:dyDescent="0.3">
      <c r="A337" s="115">
        <v>16108</v>
      </c>
      <c r="B337" s="115" t="s">
        <v>334</v>
      </c>
      <c r="C337" s="116">
        <v>1281681</v>
      </c>
      <c r="D337" s="194">
        <v>2789718</v>
      </c>
      <c r="E337" s="117">
        <f t="shared" si="10"/>
        <v>0.45943030800962675</v>
      </c>
      <c r="F337" s="117">
        <f t="shared" si="11"/>
        <v>7.0770181496690732E-2</v>
      </c>
      <c r="H337" s="192"/>
      <c r="I337" s="195"/>
      <c r="J337" s="179"/>
      <c r="K337" s="40"/>
    </row>
    <row r="338" spans="1:11" x14ac:dyDescent="0.3">
      <c r="A338" s="115">
        <v>16109</v>
      </c>
      <c r="B338" s="115" t="s">
        <v>115</v>
      </c>
      <c r="C338" s="116">
        <v>1154642</v>
      </c>
      <c r="D338" s="194">
        <v>2977781</v>
      </c>
      <c r="E338" s="117">
        <f t="shared" si="10"/>
        <v>0.38775249086484198</v>
      </c>
      <c r="F338" s="117">
        <f t="shared" si="11"/>
        <v>5.9729002801712831E-2</v>
      </c>
      <c r="H338" s="192"/>
      <c r="I338" s="195"/>
      <c r="J338" s="179"/>
      <c r="K338" s="40"/>
    </row>
    <row r="339" spans="1:11" x14ac:dyDescent="0.3">
      <c r="A339" s="115">
        <v>16201</v>
      </c>
      <c r="B339" s="115" t="s">
        <v>139</v>
      </c>
      <c r="C339" s="116">
        <v>669350</v>
      </c>
      <c r="D339" s="194">
        <v>2183233</v>
      </c>
      <c r="E339" s="117">
        <f t="shared" si="10"/>
        <v>0.30658660802580395</v>
      </c>
      <c r="F339" s="117">
        <f t="shared" si="11"/>
        <v>4.7226292032057866E-2</v>
      </c>
      <c r="H339" s="192"/>
      <c r="I339" s="195"/>
      <c r="J339" s="179"/>
      <c r="K339" s="40"/>
    </row>
    <row r="340" spans="1:11" x14ac:dyDescent="0.3">
      <c r="A340" s="115">
        <v>16202</v>
      </c>
      <c r="B340" s="115" t="s">
        <v>343</v>
      </c>
      <c r="C340" s="116">
        <v>630363</v>
      </c>
      <c r="D340" s="194">
        <v>1779938</v>
      </c>
      <c r="E340" s="117">
        <f t="shared" si="10"/>
        <v>0.35414885237575688</v>
      </c>
      <c r="F340" s="117">
        <f t="shared" si="11"/>
        <v>5.4552732204493318E-2</v>
      </c>
      <c r="H340" s="192"/>
      <c r="I340" s="195"/>
      <c r="J340" s="179"/>
      <c r="K340" s="40"/>
    </row>
    <row r="341" spans="1:11" x14ac:dyDescent="0.3">
      <c r="A341" s="115">
        <v>16203</v>
      </c>
      <c r="B341" s="115" t="s">
        <v>342</v>
      </c>
      <c r="C341" s="116">
        <v>1005312</v>
      </c>
      <c r="D341" s="194">
        <v>2353647</v>
      </c>
      <c r="E341" s="117">
        <f t="shared" si="10"/>
        <v>0.42712947183668581</v>
      </c>
      <c r="F341" s="117">
        <f t="shared" si="11"/>
        <v>6.5794593254902375E-2</v>
      </c>
      <c r="H341" s="192"/>
      <c r="I341" s="195"/>
      <c r="J341" s="179"/>
      <c r="K341" s="40"/>
    </row>
    <row r="342" spans="1:11" x14ac:dyDescent="0.3">
      <c r="A342" s="115">
        <v>16204</v>
      </c>
      <c r="B342" s="115" t="s">
        <v>329</v>
      </c>
      <c r="C342" s="116">
        <v>285375</v>
      </c>
      <c r="D342" s="194">
        <v>1396726</v>
      </c>
      <c r="E342" s="117">
        <f t="shared" si="10"/>
        <v>0.20431709583697877</v>
      </c>
      <c r="F342" s="117">
        <f t="shared" si="11"/>
        <v>3.1472799471811863E-2</v>
      </c>
      <c r="H342" s="192"/>
      <c r="I342" s="195"/>
      <c r="J342" s="179"/>
      <c r="K342" s="40"/>
    </row>
    <row r="343" spans="1:11" x14ac:dyDescent="0.3">
      <c r="A343" s="115">
        <v>16205</v>
      </c>
      <c r="B343" s="115" t="s">
        <v>263</v>
      </c>
      <c r="C343" s="116">
        <v>336775</v>
      </c>
      <c r="D343" s="194">
        <v>1263621</v>
      </c>
      <c r="E343" s="117">
        <f t="shared" si="10"/>
        <v>0.26651583030038278</v>
      </c>
      <c r="F343" s="117">
        <f t="shared" si="11"/>
        <v>4.1053829826359876E-2</v>
      </c>
      <c r="H343" s="192"/>
      <c r="I343" s="195"/>
      <c r="J343" s="179"/>
      <c r="K343" s="40"/>
    </row>
    <row r="344" spans="1:11" x14ac:dyDescent="0.3">
      <c r="A344" s="115">
        <v>16206</v>
      </c>
      <c r="B344" s="115" t="s">
        <v>190</v>
      </c>
      <c r="C344" s="116">
        <v>1282095</v>
      </c>
      <c r="D344" s="194">
        <v>1567773</v>
      </c>
      <c r="E344" s="117">
        <f t="shared" si="10"/>
        <v>0.81778101804279069</v>
      </c>
      <c r="F344" s="117">
        <f t="shared" si="11"/>
        <v>0.12597016361886193</v>
      </c>
      <c r="H344" s="192"/>
      <c r="I344" s="195"/>
      <c r="J344" s="179"/>
      <c r="K344" s="40"/>
    </row>
    <row r="345" spans="1:11" x14ac:dyDescent="0.3">
      <c r="A345" s="115">
        <v>16207</v>
      </c>
      <c r="B345" s="115" t="s">
        <v>348</v>
      </c>
      <c r="C345" s="116">
        <v>485087</v>
      </c>
      <c r="D345" s="194">
        <v>1919772</v>
      </c>
      <c r="E345" s="117">
        <f t="shared" si="10"/>
        <v>0.25267948485549324</v>
      </c>
      <c r="F345" s="117">
        <f t="shared" si="11"/>
        <v>3.8922493122371192E-2</v>
      </c>
      <c r="H345" s="192"/>
      <c r="I345" s="195"/>
      <c r="J345" s="179"/>
      <c r="K345" s="40"/>
    </row>
    <row r="346" spans="1:11" x14ac:dyDescent="0.3">
      <c r="A346" s="115">
        <v>16301</v>
      </c>
      <c r="B346" s="115" t="s">
        <v>91</v>
      </c>
      <c r="C346" s="116">
        <v>2723615</v>
      </c>
      <c r="D346" s="194">
        <v>4091894</v>
      </c>
      <c r="E346" s="117">
        <f t="shared" si="10"/>
        <v>0.66561230569511332</v>
      </c>
      <c r="F346" s="117">
        <f t="shared" si="11"/>
        <v>0.10253024856924967</v>
      </c>
      <c r="H346" s="192"/>
      <c r="I346" s="195"/>
      <c r="J346" s="179"/>
      <c r="K346" s="40"/>
    </row>
    <row r="347" spans="1:11" x14ac:dyDescent="0.3">
      <c r="A347" s="115">
        <v>16302</v>
      </c>
      <c r="B347" s="115" t="s">
        <v>290</v>
      </c>
      <c r="C347" s="116">
        <v>1315627</v>
      </c>
      <c r="D347" s="194">
        <v>2651382</v>
      </c>
      <c r="E347" s="117">
        <f t="shared" si="10"/>
        <v>0.4962042436736766</v>
      </c>
      <c r="F347" s="117">
        <f t="shared" si="11"/>
        <v>7.6434801474783057E-2</v>
      </c>
      <c r="H347" s="192"/>
      <c r="I347" s="195"/>
      <c r="J347" s="179"/>
      <c r="K347" s="40"/>
    </row>
    <row r="348" spans="1:11" x14ac:dyDescent="0.3">
      <c r="A348" s="115">
        <v>16303</v>
      </c>
      <c r="B348" s="115" t="s">
        <v>315</v>
      </c>
      <c r="C348" s="116">
        <v>818810</v>
      </c>
      <c r="D348" s="194">
        <v>2324089</v>
      </c>
      <c r="E348" s="117">
        <f t="shared" si="10"/>
        <v>0.35231439071395287</v>
      </c>
      <c r="F348" s="117">
        <f t="shared" si="11"/>
        <v>5.4270153579419521E-2</v>
      </c>
      <c r="H348" s="192"/>
      <c r="I348" s="195"/>
      <c r="J348" s="179"/>
      <c r="K348" s="40"/>
    </row>
    <row r="349" spans="1:11" x14ac:dyDescent="0.3">
      <c r="A349" s="115">
        <v>16304</v>
      </c>
      <c r="B349" s="115" t="s">
        <v>287</v>
      </c>
      <c r="C349" s="116">
        <v>481922</v>
      </c>
      <c r="D349" s="194">
        <v>1288248</v>
      </c>
      <c r="E349" s="117">
        <f t="shared" si="10"/>
        <v>0.37409101353155605</v>
      </c>
      <c r="F349" s="117">
        <f t="shared" si="11"/>
        <v>5.7624602605352009E-2</v>
      </c>
      <c r="H349" s="192"/>
      <c r="I349" s="195"/>
      <c r="J349" s="179"/>
      <c r="K349" s="40"/>
    </row>
    <row r="350" spans="1:11" x14ac:dyDescent="0.3">
      <c r="A350" s="115">
        <v>16305</v>
      </c>
      <c r="B350" s="115" t="s">
        <v>268</v>
      </c>
      <c r="C350" s="116">
        <v>3346280</v>
      </c>
      <c r="D350" s="194">
        <v>1978333</v>
      </c>
      <c r="E350" s="117">
        <f t="shared" si="10"/>
        <v>1.6914644804489436</v>
      </c>
      <c r="F350" s="117">
        <f t="shared" si="11"/>
        <v>0.2605514834125161</v>
      </c>
      <c r="H350" s="192"/>
      <c r="I350" s="195"/>
      <c r="J350" s="179"/>
      <c r="K350" s="40"/>
    </row>
    <row r="351" spans="1:11" hidden="1" x14ac:dyDescent="0.3">
      <c r="A351" s="115"/>
      <c r="B351" s="115"/>
      <c r="C351" s="116"/>
      <c r="D351" s="116"/>
    </row>
    <row r="352" spans="1:11" hidden="1" x14ac:dyDescent="0.3"/>
  </sheetData>
  <sheetProtection algorithmName="SHA-512" hashValue="g3CYVj9t0n1hh4nOTE/oJMCNmDkGi/XUYVLPemu9oabpR98x7/2x3bsvtiCqxKw8pRPTdNYqctOoxVZLbZODSg==" saltValue="hEcztcP4ALNomGB2MTzW9A==" spinCount="100000" sheet="1" objects="1" scenarios="1"/>
  <mergeCells count="1">
    <mergeCell ref="A1:XFD1"/>
  </mergeCells>
  <phoneticPr fontId="5"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9" tint="0.79998168889431442"/>
  </sheetPr>
  <dimension ref="A1:W360"/>
  <sheetViews>
    <sheetView showGridLines="0" showRowColHeaders="0" workbookViewId="0">
      <selection sqref="A1:D1"/>
    </sheetView>
  </sheetViews>
  <sheetFormatPr baseColWidth="10" defaultColWidth="11.5546875" defaultRowHeight="14.4" zeroHeight="1" x14ac:dyDescent="0.3"/>
  <cols>
    <col min="1" max="1" width="8.6640625" style="4" customWidth="1"/>
    <col min="2" max="2" width="26.6640625" style="5" bestFit="1" customWidth="1"/>
    <col min="3" max="3" width="11.44140625" style="5" customWidth="1"/>
    <col min="4" max="4" width="20.88671875" style="27" bestFit="1" customWidth="1"/>
    <col min="5" max="5" width="11.44140625" style="40" customWidth="1"/>
    <col min="7" max="7" width="11.5546875" customWidth="1"/>
    <col min="8" max="8" width="42.6640625" style="176" customWidth="1"/>
    <col min="9" max="9" width="19.44140625" style="177" customWidth="1"/>
    <col min="10" max="23" width="6.44140625" style="176" customWidth="1"/>
    <col min="25" max="74" width="0" hidden="1" customWidth="1"/>
    <col min="76" max="16382" width="0" hidden="1" customWidth="1"/>
  </cols>
  <sheetData>
    <row r="1" spans="1:23" ht="14.4" customHeight="1" x14ac:dyDescent="0.3">
      <c r="A1" s="232" t="s">
        <v>925</v>
      </c>
      <c r="B1" s="232"/>
      <c r="C1" s="232"/>
      <c r="D1" s="232"/>
      <c r="H1" s="40"/>
      <c r="I1" s="233" t="s">
        <v>418</v>
      </c>
      <c r="J1" s="233"/>
      <c r="K1" s="233"/>
      <c r="L1" s="233"/>
      <c r="M1" s="233"/>
      <c r="N1" s="233"/>
      <c r="O1" s="233"/>
      <c r="P1" s="3"/>
      <c r="Q1" s="158" t="s">
        <v>419</v>
      </c>
      <c r="R1" s="3"/>
      <c r="S1" s="3"/>
      <c r="T1" s="3"/>
      <c r="U1" s="3"/>
      <c r="V1" s="157"/>
      <c r="W1" s="3"/>
    </row>
    <row r="2" spans="1:23" ht="15.6" x14ac:dyDescent="0.3">
      <c r="A2" s="118" t="s">
        <v>354</v>
      </c>
      <c r="B2" s="118" t="s">
        <v>355</v>
      </c>
      <c r="C2" s="118" t="s">
        <v>370</v>
      </c>
      <c r="D2" s="119" t="s">
        <v>390</v>
      </c>
      <c r="H2" s="40"/>
      <c r="I2" s="233" t="s">
        <v>420</v>
      </c>
      <c r="J2" s="233"/>
      <c r="K2" s="233"/>
      <c r="L2" s="233"/>
      <c r="M2" s="233"/>
      <c r="N2" s="233"/>
      <c r="O2" s="233"/>
      <c r="P2" s="159"/>
      <c r="Q2" s="160">
        <v>100</v>
      </c>
      <c r="R2" s="234" t="s">
        <v>421</v>
      </c>
      <c r="S2" s="235"/>
      <c r="T2" s="235"/>
      <c r="U2" s="235"/>
      <c r="V2" s="235"/>
      <c r="W2" s="236"/>
    </row>
    <row r="3" spans="1:23" ht="15.6" x14ac:dyDescent="0.3">
      <c r="A3" s="40">
        <v>1101</v>
      </c>
      <c r="B3" s="40" t="s">
        <v>59</v>
      </c>
      <c r="C3" s="120">
        <v>1400</v>
      </c>
      <c r="D3" s="121">
        <f>C3/1400</f>
        <v>1</v>
      </c>
      <c r="E3" s="179"/>
      <c r="H3" s="40"/>
      <c r="I3" s="237" t="s">
        <v>422</v>
      </c>
      <c r="J3" s="237"/>
      <c r="K3" s="237"/>
      <c r="L3" s="237"/>
      <c r="M3" s="237"/>
      <c r="N3" s="237"/>
      <c r="O3" s="237"/>
      <c r="P3" s="159"/>
      <c r="Q3" s="160">
        <v>50</v>
      </c>
      <c r="R3" s="238" t="s">
        <v>423</v>
      </c>
      <c r="S3" s="238"/>
      <c r="T3" s="238"/>
      <c r="U3" s="238"/>
      <c r="V3" s="238"/>
      <c r="W3" s="238"/>
    </row>
    <row r="4" spans="1:23" ht="18" x14ac:dyDescent="0.3">
      <c r="A4" s="40">
        <v>1107</v>
      </c>
      <c r="B4" s="40" t="s">
        <v>68</v>
      </c>
      <c r="C4" s="120">
        <v>1400</v>
      </c>
      <c r="D4" s="121">
        <f t="shared" ref="D4:D67" si="0">C4/1400</f>
        <v>1</v>
      </c>
      <c r="E4" s="179"/>
      <c r="H4" s="40"/>
      <c r="I4" s="237"/>
      <c r="J4" s="237"/>
      <c r="K4" s="237"/>
      <c r="L4" s="237"/>
      <c r="M4" s="237"/>
      <c r="N4" s="237"/>
      <c r="O4" s="237"/>
      <c r="P4" s="161"/>
      <c r="Q4" s="160">
        <v>-100</v>
      </c>
      <c r="R4" s="238" t="s">
        <v>424</v>
      </c>
      <c r="S4" s="238"/>
      <c r="T4" s="238"/>
      <c r="U4" s="238"/>
      <c r="V4" s="238"/>
      <c r="W4" s="238"/>
    </row>
    <row r="5" spans="1:23" ht="18" x14ac:dyDescent="0.3">
      <c r="A5" s="40">
        <v>1401</v>
      </c>
      <c r="B5" s="40" t="s">
        <v>217</v>
      </c>
      <c r="C5" s="120">
        <v>1400</v>
      </c>
      <c r="D5" s="121">
        <f t="shared" si="0"/>
        <v>1</v>
      </c>
      <c r="E5" s="179"/>
      <c r="H5" s="40"/>
      <c r="I5" s="162"/>
      <c r="J5" s="162"/>
      <c r="K5" s="162"/>
      <c r="L5" s="162"/>
      <c r="M5" s="162"/>
      <c r="N5" s="162"/>
      <c r="O5" s="162"/>
      <c r="P5" s="161"/>
      <c r="Q5" s="161"/>
      <c r="R5" s="161"/>
      <c r="S5" s="161"/>
      <c r="T5" s="161"/>
      <c r="U5" s="161"/>
      <c r="V5" s="40"/>
      <c r="W5" s="163"/>
    </row>
    <row r="6" spans="1:23" ht="18" x14ac:dyDescent="0.3">
      <c r="A6" s="40">
        <v>1402</v>
      </c>
      <c r="B6" s="40" t="s">
        <v>258</v>
      </c>
      <c r="C6" s="120">
        <v>1400</v>
      </c>
      <c r="D6" s="121">
        <f t="shared" si="0"/>
        <v>1</v>
      </c>
      <c r="E6" s="179"/>
      <c r="H6" s="40"/>
      <c r="I6" s="162"/>
      <c r="J6" s="229"/>
      <c r="K6" s="229"/>
      <c r="L6" s="229"/>
      <c r="M6" s="229"/>
      <c r="N6" s="229"/>
      <c r="O6" s="229"/>
      <c r="P6" s="161"/>
      <c r="Q6" s="162"/>
      <c r="R6" s="162"/>
      <c r="S6" s="162"/>
      <c r="T6" s="162"/>
      <c r="U6" s="162"/>
      <c r="V6" s="162"/>
      <c r="W6" s="162"/>
    </row>
    <row r="7" spans="1:23" x14ac:dyDescent="0.3">
      <c r="A7" s="40">
        <v>1403</v>
      </c>
      <c r="B7" s="40" t="s">
        <v>331</v>
      </c>
      <c r="C7" s="120">
        <v>1400</v>
      </c>
      <c r="D7" s="121">
        <f t="shared" si="0"/>
        <v>1</v>
      </c>
      <c r="E7" s="179"/>
      <c r="H7" s="164" t="s">
        <v>425</v>
      </c>
      <c r="I7" s="165" t="s">
        <v>355</v>
      </c>
      <c r="J7" s="165" t="s">
        <v>356</v>
      </c>
      <c r="K7" s="165" t="s">
        <v>357</v>
      </c>
      <c r="L7" s="165" t="s">
        <v>358</v>
      </c>
      <c r="M7" s="165" t="s">
        <v>359</v>
      </c>
      <c r="N7" s="165" t="s">
        <v>360</v>
      </c>
      <c r="O7" s="165" t="s">
        <v>361</v>
      </c>
      <c r="P7" s="165" t="s">
        <v>362</v>
      </c>
      <c r="Q7" s="165" t="s">
        <v>363</v>
      </c>
      <c r="R7" s="165" t="s">
        <v>364</v>
      </c>
      <c r="S7" s="165" t="s">
        <v>365</v>
      </c>
      <c r="T7" s="165" t="s">
        <v>366</v>
      </c>
      <c r="U7" s="165" t="s">
        <v>367</v>
      </c>
      <c r="V7" s="165" t="s">
        <v>368</v>
      </c>
      <c r="W7" s="165" t="s">
        <v>369</v>
      </c>
    </row>
    <row r="8" spans="1:23" x14ac:dyDescent="0.3">
      <c r="A8" s="40">
        <v>1404</v>
      </c>
      <c r="B8" s="40" t="s">
        <v>259</v>
      </c>
      <c r="C8" s="120">
        <v>1400</v>
      </c>
      <c r="D8" s="121">
        <f t="shared" si="0"/>
        <v>1</v>
      </c>
      <c r="E8" s="179"/>
      <c r="H8" s="204" t="s">
        <v>928</v>
      </c>
      <c r="I8" s="166" t="s">
        <v>621</v>
      </c>
      <c r="J8" s="167">
        <v>100</v>
      </c>
      <c r="K8" s="167">
        <v>100</v>
      </c>
      <c r="L8" s="167">
        <v>100</v>
      </c>
      <c r="M8" s="167">
        <v>100</v>
      </c>
      <c r="N8" s="167">
        <v>100</v>
      </c>
      <c r="O8" s="167">
        <v>100</v>
      </c>
      <c r="P8" s="167">
        <v>100</v>
      </c>
      <c r="Q8" s="167">
        <v>100</v>
      </c>
      <c r="R8" s="167">
        <v>100</v>
      </c>
      <c r="S8" s="167">
        <v>100</v>
      </c>
      <c r="T8" s="167">
        <v>100</v>
      </c>
      <c r="U8" s="167">
        <v>100</v>
      </c>
      <c r="V8" s="167">
        <v>100</v>
      </c>
      <c r="W8" s="167">
        <v>100</v>
      </c>
    </row>
    <row r="9" spans="1:23" x14ac:dyDescent="0.3">
      <c r="A9" s="40">
        <v>1405</v>
      </c>
      <c r="B9" s="40" t="s">
        <v>206</v>
      </c>
      <c r="C9" s="120">
        <v>1400</v>
      </c>
      <c r="D9" s="121">
        <f t="shared" si="0"/>
        <v>1</v>
      </c>
      <c r="E9" s="179"/>
      <c r="H9" s="205" t="s">
        <v>928</v>
      </c>
      <c r="I9" s="206" t="s">
        <v>631</v>
      </c>
      <c r="J9" s="207">
        <v>100</v>
      </c>
      <c r="K9" s="207">
        <v>100</v>
      </c>
      <c r="L9" s="207">
        <v>100</v>
      </c>
      <c r="M9" s="207">
        <v>100</v>
      </c>
      <c r="N9" s="207">
        <v>100</v>
      </c>
      <c r="O9" s="207">
        <v>100</v>
      </c>
      <c r="P9" s="207">
        <v>100</v>
      </c>
      <c r="Q9" s="207">
        <v>100</v>
      </c>
      <c r="R9" s="207">
        <v>100</v>
      </c>
      <c r="S9" s="207">
        <v>100</v>
      </c>
      <c r="T9" s="207">
        <v>100</v>
      </c>
      <c r="U9" s="207">
        <v>100</v>
      </c>
      <c r="V9" s="207">
        <v>100</v>
      </c>
      <c r="W9" s="207">
        <v>100</v>
      </c>
    </row>
    <row r="10" spans="1:23" x14ac:dyDescent="0.3">
      <c r="A10" s="40">
        <v>2101</v>
      </c>
      <c r="B10" s="40" t="s">
        <v>28</v>
      </c>
      <c r="C10" s="120">
        <v>1400</v>
      </c>
      <c r="D10" s="121">
        <f t="shared" si="0"/>
        <v>1</v>
      </c>
      <c r="E10" s="179"/>
      <c r="H10" s="204" t="s">
        <v>928</v>
      </c>
      <c r="I10" s="166" t="s">
        <v>703</v>
      </c>
      <c r="J10" s="167">
        <v>100</v>
      </c>
      <c r="K10" s="167">
        <v>100</v>
      </c>
      <c r="L10" s="167">
        <v>100</v>
      </c>
      <c r="M10" s="167">
        <v>100</v>
      </c>
      <c r="N10" s="167">
        <v>100</v>
      </c>
      <c r="O10" s="167">
        <v>100</v>
      </c>
      <c r="P10" s="167">
        <v>100</v>
      </c>
      <c r="Q10" s="167">
        <v>100</v>
      </c>
      <c r="R10" s="167">
        <v>100</v>
      </c>
      <c r="S10" s="167">
        <v>100</v>
      </c>
      <c r="T10" s="167">
        <v>100</v>
      </c>
      <c r="U10" s="167">
        <v>100</v>
      </c>
      <c r="V10" s="167">
        <v>100</v>
      </c>
      <c r="W10" s="167">
        <v>100</v>
      </c>
    </row>
    <row r="11" spans="1:23" x14ac:dyDescent="0.3">
      <c r="A11" s="40">
        <v>2102</v>
      </c>
      <c r="B11" s="40" t="s">
        <v>141</v>
      </c>
      <c r="C11" s="120">
        <v>1400</v>
      </c>
      <c r="D11" s="121">
        <f t="shared" si="0"/>
        <v>1</v>
      </c>
      <c r="E11" s="179"/>
      <c r="H11" s="205" t="s">
        <v>928</v>
      </c>
      <c r="I11" s="206" t="s">
        <v>829</v>
      </c>
      <c r="J11" s="207">
        <v>100</v>
      </c>
      <c r="K11" s="207">
        <v>100</v>
      </c>
      <c r="L11" s="207">
        <v>100</v>
      </c>
      <c r="M11" s="207">
        <v>100</v>
      </c>
      <c r="N11" s="207">
        <v>100</v>
      </c>
      <c r="O11" s="207">
        <v>100</v>
      </c>
      <c r="P11" s="207">
        <v>100</v>
      </c>
      <c r="Q11" s="207">
        <v>100</v>
      </c>
      <c r="R11" s="207">
        <v>100</v>
      </c>
      <c r="S11" s="207">
        <v>100</v>
      </c>
      <c r="T11" s="207">
        <v>100</v>
      </c>
      <c r="U11" s="207">
        <v>100</v>
      </c>
      <c r="V11" s="207">
        <v>100</v>
      </c>
      <c r="W11" s="207">
        <v>100</v>
      </c>
    </row>
    <row r="12" spans="1:23" x14ac:dyDescent="0.3">
      <c r="A12" s="40">
        <v>2103</v>
      </c>
      <c r="B12" s="40" t="s">
        <v>203</v>
      </c>
      <c r="C12" s="120">
        <v>1400</v>
      </c>
      <c r="D12" s="121">
        <f t="shared" si="0"/>
        <v>1</v>
      </c>
      <c r="E12" s="179"/>
      <c r="H12" s="204" t="s">
        <v>929</v>
      </c>
      <c r="I12" s="166" t="s">
        <v>614</v>
      </c>
      <c r="J12" s="167">
        <v>100</v>
      </c>
      <c r="K12" s="167">
        <v>100</v>
      </c>
      <c r="L12" s="167">
        <v>100</v>
      </c>
      <c r="M12" s="167">
        <v>100</v>
      </c>
      <c r="N12" s="167">
        <v>100</v>
      </c>
      <c r="O12" s="167">
        <v>100</v>
      </c>
      <c r="P12" s="167">
        <v>100</v>
      </c>
      <c r="Q12" s="167">
        <v>100</v>
      </c>
      <c r="R12" s="167">
        <v>100</v>
      </c>
      <c r="S12" s="167">
        <v>100</v>
      </c>
      <c r="T12" s="167">
        <v>100</v>
      </c>
      <c r="U12" s="167">
        <v>100</v>
      </c>
      <c r="V12" s="167">
        <v>100</v>
      </c>
      <c r="W12" s="167">
        <v>100</v>
      </c>
    </row>
    <row r="13" spans="1:23" x14ac:dyDescent="0.3">
      <c r="A13" s="40">
        <v>2104</v>
      </c>
      <c r="B13" s="40" t="s">
        <v>127</v>
      </c>
      <c r="C13" s="120">
        <v>1400</v>
      </c>
      <c r="D13" s="121">
        <f t="shared" si="0"/>
        <v>1</v>
      </c>
      <c r="E13" s="179"/>
      <c r="H13" s="205" t="s">
        <v>929</v>
      </c>
      <c r="I13" s="206" t="s">
        <v>632</v>
      </c>
      <c r="J13" s="207">
        <v>100</v>
      </c>
      <c r="K13" s="207">
        <v>100</v>
      </c>
      <c r="L13" s="207">
        <v>100</v>
      </c>
      <c r="M13" s="207">
        <v>100</v>
      </c>
      <c r="N13" s="207">
        <v>100</v>
      </c>
      <c r="O13" s="207">
        <v>100</v>
      </c>
      <c r="P13" s="207">
        <v>100</v>
      </c>
      <c r="Q13" s="207">
        <v>100</v>
      </c>
      <c r="R13" s="207">
        <v>100</v>
      </c>
      <c r="S13" s="207">
        <v>100</v>
      </c>
      <c r="T13" s="207">
        <v>100</v>
      </c>
      <c r="U13" s="207">
        <v>100</v>
      </c>
      <c r="V13" s="207">
        <v>100</v>
      </c>
      <c r="W13" s="207">
        <v>100</v>
      </c>
    </row>
    <row r="14" spans="1:23" x14ac:dyDescent="0.3">
      <c r="A14" s="40">
        <v>2201</v>
      </c>
      <c r="B14" s="40" t="s">
        <v>72</v>
      </c>
      <c r="C14" s="120">
        <v>1400</v>
      </c>
      <c r="D14" s="121">
        <f t="shared" si="0"/>
        <v>1</v>
      </c>
      <c r="E14" s="179"/>
      <c r="H14" s="204" t="s">
        <v>929</v>
      </c>
      <c r="I14" s="166" t="s">
        <v>662</v>
      </c>
      <c r="J14" s="167">
        <v>100</v>
      </c>
      <c r="K14" s="167">
        <v>100</v>
      </c>
      <c r="L14" s="167">
        <v>100</v>
      </c>
      <c r="M14" s="167">
        <v>100</v>
      </c>
      <c r="N14" s="167">
        <v>100</v>
      </c>
      <c r="O14" s="167">
        <v>100</v>
      </c>
      <c r="P14" s="167">
        <v>100</v>
      </c>
      <c r="Q14" s="167">
        <v>100</v>
      </c>
      <c r="R14" s="167">
        <v>100</v>
      </c>
      <c r="S14" s="167">
        <v>100</v>
      </c>
      <c r="T14" s="167">
        <v>100</v>
      </c>
      <c r="U14" s="167">
        <v>100</v>
      </c>
      <c r="V14" s="167">
        <v>100</v>
      </c>
      <c r="W14" s="167">
        <v>100</v>
      </c>
    </row>
    <row r="15" spans="1:23" x14ac:dyDescent="0.3">
      <c r="A15" s="40">
        <v>2202</v>
      </c>
      <c r="B15" s="40" t="s">
        <v>323</v>
      </c>
      <c r="C15" s="120">
        <v>1400</v>
      </c>
      <c r="D15" s="121">
        <f t="shared" si="0"/>
        <v>1</v>
      </c>
      <c r="E15" s="179"/>
      <c r="H15" s="205" t="s">
        <v>929</v>
      </c>
      <c r="I15" s="206" t="s">
        <v>711</v>
      </c>
      <c r="J15" s="207">
        <v>100</v>
      </c>
      <c r="K15" s="207">
        <v>100</v>
      </c>
      <c r="L15" s="207">
        <v>100</v>
      </c>
      <c r="M15" s="207">
        <v>100</v>
      </c>
      <c r="N15" s="207">
        <v>100</v>
      </c>
      <c r="O15" s="207">
        <v>100</v>
      </c>
      <c r="P15" s="207">
        <v>100</v>
      </c>
      <c r="Q15" s="207">
        <v>100</v>
      </c>
      <c r="R15" s="207">
        <v>100</v>
      </c>
      <c r="S15" s="207">
        <v>100</v>
      </c>
      <c r="T15" s="207">
        <v>100</v>
      </c>
      <c r="U15" s="207">
        <v>100</v>
      </c>
      <c r="V15" s="207">
        <v>100</v>
      </c>
      <c r="W15" s="207">
        <v>100</v>
      </c>
    </row>
    <row r="16" spans="1:23" x14ac:dyDescent="0.3">
      <c r="A16" s="40">
        <v>2203</v>
      </c>
      <c r="B16" s="40" t="s">
        <v>199</v>
      </c>
      <c r="C16" s="120">
        <v>1400</v>
      </c>
      <c r="D16" s="121">
        <f t="shared" si="0"/>
        <v>1</v>
      </c>
      <c r="E16" s="179"/>
      <c r="H16" s="204" t="s">
        <v>929</v>
      </c>
      <c r="I16" s="166" t="s">
        <v>716</v>
      </c>
      <c r="J16" s="167">
        <v>100</v>
      </c>
      <c r="K16" s="167">
        <v>100</v>
      </c>
      <c r="L16" s="167">
        <v>100</v>
      </c>
      <c r="M16" s="167">
        <v>100</v>
      </c>
      <c r="N16" s="167">
        <v>100</v>
      </c>
      <c r="O16" s="167">
        <v>100</v>
      </c>
      <c r="P16" s="167">
        <v>100</v>
      </c>
      <c r="Q16" s="167">
        <v>100</v>
      </c>
      <c r="R16" s="167">
        <v>100</v>
      </c>
      <c r="S16" s="167">
        <v>100</v>
      </c>
      <c r="T16" s="167">
        <v>100</v>
      </c>
      <c r="U16" s="167">
        <v>100</v>
      </c>
      <c r="V16" s="167">
        <v>100</v>
      </c>
      <c r="W16" s="167">
        <v>100</v>
      </c>
    </row>
    <row r="17" spans="1:23" x14ac:dyDescent="0.3">
      <c r="A17" s="40">
        <v>2301</v>
      </c>
      <c r="B17" s="40" t="s">
        <v>123</v>
      </c>
      <c r="C17" s="120">
        <v>1400</v>
      </c>
      <c r="D17" s="121">
        <f t="shared" si="0"/>
        <v>1</v>
      </c>
      <c r="E17" s="179"/>
      <c r="H17" s="205" t="s">
        <v>929</v>
      </c>
      <c r="I17" s="206" t="s">
        <v>803</v>
      </c>
      <c r="J17" s="207">
        <v>100</v>
      </c>
      <c r="K17" s="207">
        <v>100</v>
      </c>
      <c r="L17" s="207">
        <v>100</v>
      </c>
      <c r="M17" s="207">
        <v>100</v>
      </c>
      <c r="N17" s="207">
        <v>100</v>
      </c>
      <c r="O17" s="207">
        <v>100</v>
      </c>
      <c r="P17" s="207">
        <v>100</v>
      </c>
      <c r="Q17" s="207">
        <v>100</v>
      </c>
      <c r="R17" s="207">
        <v>100</v>
      </c>
      <c r="S17" s="207">
        <v>100</v>
      </c>
      <c r="T17" s="207">
        <v>100</v>
      </c>
      <c r="U17" s="207">
        <v>100</v>
      </c>
      <c r="V17" s="207">
        <v>100</v>
      </c>
      <c r="W17" s="207">
        <v>100</v>
      </c>
    </row>
    <row r="18" spans="1:23" x14ac:dyDescent="0.3">
      <c r="A18" s="40">
        <v>2302</v>
      </c>
      <c r="B18" s="40" t="s">
        <v>143</v>
      </c>
      <c r="C18" s="120">
        <v>1400</v>
      </c>
      <c r="D18" s="121">
        <f t="shared" si="0"/>
        <v>1</v>
      </c>
      <c r="E18" s="179"/>
      <c r="H18" s="204" t="s">
        <v>929</v>
      </c>
      <c r="I18" s="166" t="s">
        <v>812</v>
      </c>
      <c r="J18" s="167">
        <v>100</v>
      </c>
      <c r="K18" s="167">
        <v>100</v>
      </c>
      <c r="L18" s="167">
        <v>100</v>
      </c>
      <c r="M18" s="167">
        <v>100</v>
      </c>
      <c r="N18" s="167">
        <v>100</v>
      </c>
      <c r="O18" s="167">
        <v>100</v>
      </c>
      <c r="P18" s="167">
        <v>100</v>
      </c>
      <c r="Q18" s="167">
        <v>100</v>
      </c>
      <c r="R18" s="167">
        <v>100</v>
      </c>
      <c r="S18" s="167">
        <v>100</v>
      </c>
      <c r="T18" s="167">
        <v>100</v>
      </c>
      <c r="U18" s="167">
        <v>100</v>
      </c>
      <c r="V18" s="167">
        <v>100</v>
      </c>
      <c r="W18" s="167">
        <v>100</v>
      </c>
    </row>
    <row r="19" spans="1:23" x14ac:dyDescent="0.3">
      <c r="A19" s="40">
        <v>3101</v>
      </c>
      <c r="B19" s="40" t="s">
        <v>52</v>
      </c>
      <c r="C19" s="120">
        <v>1400</v>
      </c>
      <c r="D19" s="121">
        <f t="shared" si="0"/>
        <v>1</v>
      </c>
      <c r="E19" s="179"/>
      <c r="H19" s="205" t="s">
        <v>930</v>
      </c>
      <c r="I19" s="206" t="s">
        <v>613</v>
      </c>
      <c r="J19" s="207">
        <v>100</v>
      </c>
      <c r="K19" s="207">
        <v>100</v>
      </c>
      <c r="L19" s="207">
        <v>100</v>
      </c>
      <c r="M19" s="207">
        <v>100</v>
      </c>
      <c r="N19" s="207">
        <v>100</v>
      </c>
      <c r="O19" s="207">
        <v>100</v>
      </c>
      <c r="P19" s="207">
        <v>100</v>
      </c>
      <c r="Q19" s="207">
        <v>100</v>
      </c>
      <c r="R19" s="207">
        <v>100</v>
      </c>
      <c r="S19" s="207">
        <v>100</v>
      </c>
      <c r="T19" s="207">
        <v>100</v>
      </c>
      <c r="U19" s="207">
        <v>100</v>
      </c>
      <c r="V19" s="207">
        <v>100</v>
      </c>
      <c r="W19" s="207">
        <v>100</v>
      </c>
    </row>
    <row r="20" spans="1:23" x14ac:dyDescent="0.3">
      <c r="A20" s="40">
        <v>3102</v>
      </c>
      <c r="B20" s="40" t="s">
        <v>85</v>
      </c>
      <c r="C20" s="120">
        <v>1400</v>
      </c>
      <c r="D20" s="121">
        <f t="shared" si="0"/>
        <v>1</v>
      </c>
      <c r="E20" s="179"/>
      <c r="H20" s="204" t="s">
        <v>930</v>
      </c>
      <c r="I20" s="166" t="s">
        <v>628</v>
      </c>
      <c r="J20" s="167">
        <v>100</v>
      </c>
      <c r="K20" s="167">
        <v>100</v>
      </c>
      <c r="L20" s="167">
        <v>100</v>
      </c>
      <c r="M20" s="167">
        <v>100</v>
      </c>
      <c r="N20" s="167">
        <v>100</v>
      </c>
      <c r="O20" s="167">
        <v>100</v>
      </c>
      <c r="P20" s="167">
        <v>100</v>
      </c>
      <c r="Q20" s="167">
        <v>100</v>
      </c>
      <c r="R20" s="167">
        <v>100</v>
      </c>
      <c r="S20" s="167">
        <v>100</v>
      </c>
      <c r="T20" s="167">
        <v>100</v>
      </c>
      <c r="U20" s="167">
        <v>100</v>
      </c>
      <c r="V20" s="167">
        <v>100</v>
      </c>
      <c r="W20" s="167">
        <v>100</v>
      </c>
    </row>
    <row r="21" spans="1:23" x14ac:dyDescent="0.3">
      <c r="A21" s="40">
        <v>3103</v>
      </c>
      <c r="B21" s="40" t="s">
        <v>165</v>
      </c>
      <c r="C21" s="120">
        <v>1400</v>
      </c>
      <c r="D21" s="121">
        <f t="shared" si="0"/>
        <v>1</v>
      </c>
      <c r="E21" s="179"/>
      <c r="H21" s="205" t="s">
        <v>930</v>
      </c>
      <c r="I21" s="206" t="s">
        <v>644</v>
      </c>
      <c r="J21" s="207">
        <v>100</v>
      </c>
      <c r="K21" s="207">
        <v>100</v>
      </c>
      <c r="L21" s="207">
        <v>100</v>
      </c>
      <c r="M21" s="207">
        <v>100</v>
      </c>
      <c r="N21" s="207">
        <v>100</v>
      </c>
      <c r="O21" s="207">
        <v>100</v>
      </c>
      <c r="P21" s="207">
        <v>100</v>
      </c>
      <c r="Q21" s="207">
        <v>100</v>
      </c>
      <c r="R21" s="207">
        <v>100</v>
      </c>
      <c r="S21" s="207">
        <v>100</v>
      </c>
      <c r="T21" s="207">
        <v>100</v>
      </c>
      <c r="U21" s="207">
        <v>100</v>
      </c>
      <c r="V21" s="207">
        <v>100</v>
      </c>
      <c r="W21" s="207">
        <v>100</v>
      </c>
    </row>
    <row r="22" spans="1:23" x14ac:dyDescent="0.3">
      <c r="A22" s="40">
        <v>3201</v>
      </c>
      <c r="B22" s="40" t="s">
        <v>131</v>
      </c>
      <c r="C22" s="120">
        <v>1400</v>
      </c>
      <c r="D22" s="121">
        <f t="shared" si="0"/>
        <v>1</v>
      </c>
      <c r="E22" s="179"/>
      <c r="H22" s="204" t="s">
        <v>930</v>
      </c>
      <c r="I22" s="166" t="s">
        <v>672</v>
      </c>
      <c r="J22" s="167">
        <v>100</v>
      </c>
      <c r="K22" s="167">
        <v>100</v>
      </c>
      <c r="L22" s="167">
        <v>100</v>
      </c>
      <c r="M22" s="167">
        <v>100</v>
      </c>
      <c r="N22" s="167">
        <v>100</v>
      </c>
      <c r="O22" s="167">
        <v>100</v>
      </c>
      <c r="P22" s="167">
        <v>100</v>
      </c>
      <c r="Q22" s="167">
        <v>100</v>
      </c>
      <c r="R22" s="167">
        <v>100</v>
      </c>
      <c r="S22" s="167">
        <v>100</v>
      </c>
      <c r="T22" s="167">
        <v>100</v>
      </c>
      <c r="U22" s="167">
        <v>100</v>
      </c>
      <c r="V22" s="167">
        <v>100</v>
      </c>
      <c r="W22" s="167">
        <v>100</v>
      </c>
    </row>
    <row r="23" spans="1:23" x14ac:dyDescent="0.3">
      <c r="A23" s="40">
        <v>3202</v>
      </c>
      <c r="B23" s="40" t="s">
        <v>178</v>
      </c>
      <c r="C23" s="120">
        <v>1400</v>
      </c>
      <c r="D23" s="121">
        <f t="shared" si="0"/>
        <v>1</v>
      </c>
      <c r="E23" s="179"/>
      <c r="H23" s="205" t="s">
        <v>930</v>
      </c>
      <c r="I23" s="206" t="s">
        <v>686</v>
      </c>
      <c r="J23" s="207">
        <v>100</v>
      </c>
      <c r="K23" s="207">
        <v>100</v>
      </c>
      <c r="L23" s="207">
        <v>100</v>
      </c>
      <c r="M23" s="207">
        <v>100</v>
      </c>
      <c r="N23" s="207">
        <v>100</v>
      </c>
      <c r="O23" s="207">
        <v>100</v>
      </c>
      <c r="P23" s="207">
        <v>100</v>
      </c>
      <c r="Q23" s="207">
        <v>100</v>
      </c>
      <c r="R23" s="207">
        <v>100</v>
      </c>
      <c r="S23" s="207">
        <v>100</v>
      </c>
      <c r="T23" s="207">
        <v>100</v>
      </c>
      <c r="U23" s="207">
        <v>100</v>
      </c>
      <c r="V23" s="207">
        <v>100</v>
      </c>
      <c r="W23" s="207">
        <v>100</v>
      </c>
    </row>
    <row r="24" spans="1:23" x14ac:dyDescent="0.3">
      <c r="A24" s="40">
        <v>3301</v>
      </c>
      <c r="B24" s="40" t="s">
        <v>140</v>
      </c>
      <c r="C24" s="120">
        <v>1400</v>
      </c>
      <c r="D24" s="121">
        <f t="shared" si="0"/>
        <v>1</v>
      </c>
      <c r="E24" s="179"/>
      <c r="H24" s="204" t="s">
        <v>930</v>
      </c>
      <c r="I24" s="166" t="s">
        <v>697</v>
      </c>
      <c r="J24" s="167">
        <v>100</v>
      </c>
      <c r="K24" s="167">
        <v>100</v>
      </c>
      <c r="L24" s="167">
        <v>100</v>
      </c>
      <c r="M24" s="167">
        <v>100</v>
      </c>
      <c r="N24" s="167">
        <v>100</v>
      </c>
      <c r="O24" s="167">
        <v>100</v>
      </c>
      <c r="P24" s="167">
        <v>100</v>
      </c>
      <c r="Q24" s="167">
        <v>100</v>
      </c>
      <c r="R24" s="167">
        <v>100</v>
      </c>
      <c r="S24" s="167">
        <v>100</v>
      </c>
      <c r="T24" s="167">
        <v>100</v>
      </c>
      <c r="U24" s="167">
        <v>100</v>
      </c>
      <c r="V24" s="167">
        <v>100</v>
      </c>
      <c r="W24" s="167">
        <v>100</v>
      </c>
    </row>
    <row r="25" spans="1:23" x14ac:dyDescent="0.3">
      <c r="A25" s="40">
        <v>3302</v>
      </c>
      <c r="B25" s="40" t="s">
        <v>326</v>
      </c>
      <c r="C25" s="120">
        <v>1400</v>
      </c>
      <c r="D25" s="121">
        <f t="shared" si="0"/>
        <v>1</v>
      </c>
      <c r="E25" s="179"/>
      <c r="H25" s="205" t="s">
        <v>930</v>
      </c>
      <c r="I25" s="206" t="s">
        <v>712</v>
      </c>
      <c r="J25" s="207">
        <v>100</v>
      </c>
      <c r="K25" s="207">
        <v>100</v>
      </c>
      <c r="L25" s="207">
        <v>100</v>
      </c>
      <c r="M25" s="207">
        <v>100</v>
      </c>
      <c r="N25" s="207">
        <v>100</v>
      </c>
      <c r="O25" s="207">
        <v>100</v>
      </c>
      <c r="P25" s="207">
        <v>100</v>
      </c>
      <c r="Q25" s="207">
        <v>100</v>
      </c>
      <c r="R25" s="207">
        <v>100</v>
      </c>
      <c r="S25" s="207">
        <v>100</v>
      </c>
      <c r="T25" s="207">
        <v>100</v>
      </c>
      <c r="U25" s="207">
        <v>100</v>
      </c>
      <c r="V25" s="207">
        <v>100</v>
      </c>
      <c r="W25" s="207">
        <v>100</v>
      </c>
    </row>
    <row r="26" spans="1:23" x14ac:dyDescent="0.3">
      <c r="A26" s="40">
        <v>3303</v>
      </c>
      <c r="B26" s="40" t="s">
        <v>156</v>
      </c>
      <c r="C26" s="120">
        <v>1400</v>
      </c>
      <c r="D26" s="121">
        <f t="shared" si="0"/>
        <v>1</v>
      </c>
      <c r="E26" s="179"/>
      <c r="H26" s="204" t="s">
        <v>930</v>
      </c>
      <c r="I26" s="166" t="s">
        <v>899</v>
      </c>
      <c r="J26" s="167">
        <v>100</v>
      </c>
      <c r="K26" s="167">
        <v>100</v>
      </c>
      <c r="L26" s="167">
        <v>100</v>
      </c>
      <c r="M26" s="167">
        <v>100</v>
      </c>
      <c r="N26" s="167">
        <v>100</v>
      </c>
      <c r="O26" s="167">
        <v>100</v>
      </c>
      <c r="P26" s="167">
        <v>100</v>
      </c>
      <c r="Q26" s="167">
        <v>100</v>
      </c>
      <c r="R26" s="167">
        <v>100</v>
      </c>
      <c r="S26" s="167">
        <v>100</v>
      </c>
      <c r="T26" s="167">
        <v>100</v>
      </c>
      <c r="U26" s="167">
        <v>100</v>
      </c>
      <c r="V26" s="167">
        <v>100</v>
      </c>
      <c r="W26" s="167">
        <v>100</v>
      </c>
    </row>
    <row r="27" spans="1:23" x14ac:dyDescent="0.3">
      <c r="A27" s="40">
        <v>3304</v>
      </c>
      <c r="B27" s="40" t="s">
        <v>214</v>
      </c>
      <c r="C27" s="120">
        <v>1400</v>
      </c>
      <c r="D27" s="121">
        <f t="shared" si="0"/>
        <v>1</v>
      </c>
      <c r="E27" s="179"/>
      <c r="H27" s="205" t="s">
        <v>930</v>
      </c>
      <c r="I27" s="206" t="s">
        <v>910</v>
      </c>
      <c r="J27" s="207">
        <v>100</v>
      </c>
      <c r="K27" s="207">
        <v>100</v>
      </c>
      <c r="L27" s="207">
        <v>100</v>
      </c>
      <c r="M27" s="207">
        <v>100</v>
      </c>
      <c r="N27" s="207">
        <v>100</v>
      </c>
      <c r="O27" s="207">
        <v>100</v>
      </c>
      <c r="P27" s="207">
        <v>100</v>
      </c>
      <c r="Q27" s="207">
        <v>100</v>
      </c>
      <c r="R27" s="207">
        <v>100</v>
      </c>
      <c r="S27" s="207">
        <v>100</v>
      </c>
      <c r="T27" s="207">
        <v>100</v>
      </c>
      <c r="U27" s="207">
        <v>100</v>
      </c>
      <c r="V27" s="207">
        <v>100</v>
      </c>
      <c r="W27" s="207">
        <v>100</v>
      </c>
    </row>
    <row r="28" spans="1:23" x14ac:dyDescent="0.3">
      <c r="A28" s="40">
        <v>4101</v>
      </c>
      <c r="B28" s="40" t="s">
        <v>82</v>
      </c>
      <c r="C28" s="120">
        <v>1400</v>
      </c>
      <c r="D28" s="121">
        <f t="shared" si="0"/>
        <v>1</v>
      </c>
      <c r="E28" s="179"/>
      <c r="H28" s="204" t="s">
        <v>931</v>
      </c>
      <c r="I28" s="166" t="s">
        <v>618</v>
      </c>
      <c r="J28" s="167">
        <v>100</v>
      </c>
      <c r="K28" s="167">
        <v>100</v>
      </c>
      <c r="L28" s="167">
        <v>100</v>
      </c>
      <c r="M28" s="167">
        <v>100</v>
      </c>
      <c r="N28" s="167">
        <v>100</v>
      </c>
      <c r="O28" s="167">
        <v>100</v>
      </c>
      <c r="P28" s="167">
        <v>100</v>
      </c>
      <c r="Q28" s="167">
        <v>100</v>
      </c>
      <c r="R28" s="167">
        <v>100</v>
      </c>
      <c r="S28" s="167">
        <v>100</v>
      </c>
      <c r="T28" s="167">
        <v>100</v>
      </c>
      <c r="U28" s="167">
        <v>100</v>
      </c>
      <c r="V28" s="167">
        <v>100</v>
      </c>
      <c r="W28" s="167">
        <v>100</v>
      </c>
    </row>
    <row r="29" spans="1:23" x14ac:dyDescent="0.3">
      <c r="A29" s="40">
        <v>4102</v>
      </c>
      <c r="B29" s="40" t="s">
        <v>75</v>
      </c>
      <c r="C29" s="120">
        <v>1400</v>
      </c>
      <c r="D29" s="121">
        <f t="shared" si="0"/>
        <v>1</v>
      </c>
      <c r="E29" s="179"/>
      <c r="H29" s="205" t="s">
        <v>931</v>
      </c>
      <c r="I29" s="206" t="s">
        <v>626</v>
      </c>
      <c r="J29" s="207">
        <v>100</v>
      </c>
      <c r="K29" s="207">
        <v>100</v>
      </c>
      <c r="L29" s="207">
        <v>100</v>
      </c>
      <c r="M29" s="207">
        <v>100</v>
      </c>
      <c r="N29" s="207">
        <v>100</v>
      </c>
      <c r="O29" s="207">
        <v>100</v>
      </c>
      <c r="P29" s="207">
        <v>100</v>
      </c>
      <c r="Q29" s="207">
        <v>100</v>
      </c>
      <c r="R29" s="207">
        <v>100</v>
      </c>
      <c r="S29" s="207">
        <v>100</v>
      </c>
      <c r="T29" s="207">
        <v>100</v>
      </c>
      <c r="U29" s="207">
        <v>100</v>
      </c>
      <c r="V29" s="207">
        <v>100</v>
      </c>
      <c r="W29" s="207">
        <v>100</v>
      </c>
    </row>
    <row r="30" spans="1:23" x14ac:dyDescent="0.3">
      <c r="A30" s="40">
        <v>4103</v>
      </c>
      <c r="B30" s="40" t="s">
        <v>87</v>
      </c>
      <c r="C30" s="120">
        <v>1400</v>
      </c>
      <c r="D30" s="121">
        <f t="shared" si="0"/>
        <v>1</v>
      </c>
      <c r="E30" s="179"/>
      <c r="H30" s="204" t="s">
        <v>931</v>
      </c>
      <c r="I30" s="166" t="s">
        <v>754</v>
      </c>
      <c r="J30" s="167">
        <v>100</v>
      </c>
      <c r="K30" s="167">
        <v>100</v>
      </c>
      <c r="L30" s="167">
        <v>100</v>
      </c>
      <c r="M30" s="167">
        <v>100</v>
      </c>
      <c r="N30" s="167">
        <v>100</v>
      </c>
      <c r="O30" s="167">
        <v>100</v>
      </c>
      <c r="P30" s="167">
        <v>100</v>
      </c>
      <c r="Q30" s="167">
        <v>100</v>
      </c>
      <c r="R30" s="167">
        <v>100</v>
      </c>
      <c r="S30" s="167">
        <v>100</v>
      </c>
      <c r="T30" s="167">
        <v>100</v>
      </c>
      <c r="U30" s="167">
        <v>100</v>
      </c>
      <c r="V30" s="167">
        <v>100</v>
      </c>
      <c r="W30" s="167">
        <v>100</v>
      </c>
    </row>
    <row r="31" spans="1:23" x14ac:dyDescent="0.3">
      <c r="A31" s="40">
        <v>4104</v>
      </c>
      <c r="B31" s="40" t="s">
        <v>324</v>
      </c>
      <c r="C31" s="120">
        <v>1400</v>
      </c>
      <c r="D31" s="121">
        <f t="shared" si="0"/>
        <v>1</v>
      </c>
      <c r="E31" s="179"/>
      <c r="H31" s="205" t="s">
        <v>931</v>
      </c>
      <c r="I31" s="206" t="s">
        <v>759</v>
      </c>
      <c r="J31" s="207">
        <v>100</v>
      </c>
      <c r="K31" s="207">
        <v>100</v>
      </c>
      <c r="L31" s="207">
        <v>100</v>
      </c>
      <c r="M31" s="207">
        <v>100</v>
      </c>
      <c r="N31" s="207">
        <v>100</v>
      </c>
      <c r="O31" s="207">
        <v>100</v>
      </c>
      <c r="P31" s="207">
        <v>100</v>
      </c>
      <c r="Q31" s="207">
        <v>100</v>
      </c>
      <c r="R31" s="207">
        <v>100</v>
      </c>
      <c r="S31" s="207">
        <v>100</v>
      </c>
      <c r="T31" s="207">
        <v>100</v>
      </c>
      <c r="U31" s="207">
        <v>100</v>
      </c>
      <c r="V31" s="207">
        <v>100</v>
      </c>
      <c r="W31" s="207">
        <v>100</v>
      </c>
    </row>
    <row r="32" spans="1:23" x14ac:dyDescent="0.3">
      <c r="A32" s="40">
        <v>4105</v>
      </c>
      <c r="B32" s="40" t="s">
        <v>205</v>
      </c>
      <c r="C32" s="120">
        <v>1400</v>
      </c>
      <c r="D32" s="121">
        <f t="shared" si="0"/>
        <v>1</v>
      </c>
      <c r="E32" s="179"/>
      <c r="H32" s="204" t="s">
        <v>931</v>
      </c>
      <c r="I32" s="166" t="s">
        <v>776</v>
      </c>
      <c r="J32" s="167">
        <v>100</v>
      </c>
      <c r="K32" s="167">
        <v>100</v>
      </c>
      <c r="L32" s="167">
        <v>100</v>
      </c>
      <c r="M32" s="167">
        <v>100</v>
      </c>
      <c r="N32" s="167">
        <v>100</v>
      </c>
      <c r="O32" s="167">
        <v>100</v>
      </c>
      <c r="P32" s="167">
        <v>100</v>
      </c>
      <c r="Q32" s="167">
        <v>100</v>
      </c>
      <c r="R32" s="167">
        <v>100</v>
      </c>
      <c r="S32" s="167">
        <v>100</v>
      </c>
      <c r="T32" s="167">
        <v>100</v>
      </c>
      <c r="U32" s="167">
        <v>100</v>
      </c>
      <c r="V32" s="167">
        <v>100</v>
      </c>
      <c r="W32" s="167">
        <v>100</v>
      </c>
    </row>
    <row r="33" spans="1:23" x14ac:dyDescent="0.3">
      <c r="A33" s="40">
        <v>4106</v>
      </c>
      <c r="B33" s="40" t="s">
        <v>227</v>
      </c>
      <c r="C33" s="120">
        <v>1400</v>
      </c>
      <c r="D33" s="121">
        <f t="shared" si="0"/>
        <v>1</v>
      </c>
      <c r="E33" s="179"/>
      <c r="H33" s="205" t="s">
        <v>931</v>
      </c>
      <c r="I33" s="206" t="s">
        <v>881</v>
      </c>
      <c r="J33" s="207">
        <v>100</v>
      </c>
      <c r="K33" s="207">
        <v>100</v>
      </c>
      <c r="L33" s="207">
        <v>100</v>
      </c>
      <c r="M33" s="207">
        <v>100</v>
      </c>
      <c r="N33" s="207">
        <v>100</v>
      </c>
      <c r="O33" s="207">
        <v>100</v>
      </c>
      <c r="P33" s="207">
        <v>100</v>
      </c>
      <c r="Q33" s="207">
        <v>100</v>
      </c>
      <c r="R33" s="207">
        <v>100</v>
      </c>
      <c r="S33" s="207">
        <v>100</v>
      </c>
      <c r="T33" s="207">
        <v>100</v>
      </c>
      <c r="U33" s="207">
        <v>100</v>
      </c>
      <c r="V33" s="207">
        <v>100</v>
      </c>
      <c r="W33" s="207">
        <v>100</v>
      </c>
    </row>
    <row r="34" spans="1:23" x14ac:dyDescent="0.3">
      <c r="A34" s="40">
        <v>4201</v>
      </c>
      <c r="B34" s="40" t="s">
        <v>117</v>
      </c>
      <c r="C34" s="120">
        <v>1400</v>
      </c>
      <c r="D34" s="121">
        <f t="shared" si="0"/>
        <v>1</v>
      </c>
      <c r="E34" s="179"/>
      <c r="H34" s="204" t="s">
        <v>931</v>
      </c>
      <c r="I34" s="166" t="s">
        <v>892</v>
      </c>
      <c r="J34" s="167">
        <v>100</v>
      </c>
      <c r="K34" s="167">
        <v>100</v>
      </c>
      <c r="L34" s="167">
        <v>100</v>
      </c>
      <c r="M34" s="167">
        <v>100</v>
      </c>
      <c r="N34" s="167">
        <v>100</v>
      </c>
      <c r="O34" s="167">
        <v>100</v>
      </c>
      <c r="P34" s="167">
        <v>100</v>
      </c>
      <c r="Q34" s="167">
        <v>100</v>
      </c>
      <c r="R34" s="167">
        <v>100</v>
      </c>
      <c r="S34" s="167">
        <v>100</v>
      </c>
      <c r="T34" s="167">
        <v>100</v>
      </c>
      <c r="U34" s="167">
        <v>100</v>
      </c>
      <c r="V34" s="167">
        <v>100</v>
      </c>
      <c r="W34" s="167">
        <v>100</v>
      </c>
    </row>
    <row r="35" spans="1:23" x14ac:dyDescent="0.3">
      <c r="A35" s="40">
        <v>4202</v>
      </c>
      <c r="B35" s="40" t="s">
        <v>245</v>
      </c>
      <c r="C35" s="120">
        <v>1400</v>
      </c>
      <c r="D35" s="121">
        <f t="shared" si="0"/>
        <v>1</v>
      </c>
      <c r="E35" s="179"/>
      <c r="H35" s="205" t="s">
        <v>931</v>
      </c>
      <c r="I35" s="206" t="s">
        <v>932</v>
      </c>
      <c r="J35" s="207">
        <v>100</v>
      </c>
      <c r="K35" s="207">
        <v>100</v>
      </c>
      <c r="L35" s="207">
        <v>100</v>
      </c>
      <c r="M35" s="207">
        <v>100</v>
      </c>
      <c r="N35" s="207">
        <v>100</v>
      </c>
      <c r="O35" s="207">
        <v>100</v>
      </c>
      <c r="P35" s="207">
        <v>100</v>
      </c>
      <c r="Q35" s="207">
        <v>100</v>
      </c>
      <c r="R35" s="207">
        <v>100</v>
      </c>
      <c r="S35" s="207">
        <v>100</v>
      </c>
      <c r="T35" s="207">
        <v>100</v>
      </c>
      <c r="U35" s="207">
        <v>100</v>
      </c>
      <c r="V35" s="207">
        <v>100</v>
      </c>
      <c r="W35" s="207">
        <v>100</v>
      </c>
    </row>
    <row r="36" spans="1:23" x14ac:dyDescent="0.3">
      <c r="A36" s="40">
        <v>4203</v>
      </c>
      <c r="B36" s="40" t="s">
        <v>168</v>
      </c>
      <c r="C36" s="120">
        <v>1400</v>
      </c>
      <c r="D36" s="121">
        <f t="shared" si="0"/>
        <v>1</v>
      </c>
      <c r="E36" s="179"/>
      <c r="H36" s="204" t="s">
        <v>931</v>
      </c>
      <c r="I36" s="166" t="s">
        <v>902</v>
      </c>
      <c r="J36" s="167">
        <v>100</v>
      </c>
      <c r="K36" s="167">
        <v>100</v>
      </c>
      <c r="L36" s="167">
        <v>100</v>
      </c>
      <c r="M36" s="167">
        <v>100</v>
      </c>
      <c r="N36" s="167">
        <v>100</v>
      </c>
      <c r="O36" s="167">
        <v>100</v>
      </c>
      <c r="P36" s="167">
        <v>100</v>
      </c>
      <c r="Q36" s="167">
        <v>100</v>
      </c>
      <c r="R36" s="167">
        <v>100</v>
      </c>
      <c r="S36" s="167">
        <v>100</v>
      </c>
      <c r="T36" s="167">
        <v>100</v>
      </c>
      <c r="U36" s="167">
        <v>100</v>
      </c>
      <c r="V36" s="167">
        <v>100</v>
      </c>
      <c r="W36" s="167">
        <v>100</v>
      </c>
    </row>
    <row r="37" spans="1:23" x14ac:dyDescent="0.3">
      <c r="A37" s="40">
        <v>4204</v>
      </c>
      <c r="B37" s="40" t="s">
        <v>305</v>
      </c>
      <c r="C37" s="120">
        <v>1400</v>
      </c>
      <c r="D37" s="121">
        <f t="shared" si="0"/>
        <v>1</v>
      </c>
      <c r="E37" s="179"/>
      <c r="H37" s="205" t="s">
        <v>933</v>
      </c>
      <c r="I37" s="206" t="s">
        <v>616</v>
      </c>
      <c r="J37" s="207">
        <v>100</v>
      </c>
      <c r="K37" s="207">
        <v>100</v>
      </c>
      <c r="L37" s="207">
        <v>100</v>
      </c>
      <c r="M37" s="207">
        <v>100</v>
      </c>
      <c r="N37" s="207">
        <v>100</v>
      </c>
      <c r="O37" s="207">
        <v>100</v>
      </c>
      <c r="P37" s="207">
        <v>100</v>
      </c>
      <c r="Q37" s="207">
        <v>100</v>
      </c>
      <c r="R37" s="207">
        <v>100</v>
      </c>
      <c r="S37" s="207">
        <v>100</v>
      </c>
      <c r="T37" s="207">
        <v>100</v>
      </c>
      <c r="U37" s="207">
        <v>100</v>
      </c>
      <c r="V37" s="207">
        <v>100</v>
      </c>
      <c r="W37" s="207">
        <v>100</v>
      </c>
    </row>
    <row r="38" spans="1:23" x14ac:dyDescent="0.3">
      <c r="A38" s="40">
        <v>4301</v>
      </c>
      <c r="B38" s="40" t="s">
        <v>122</v>
      </c>
      <c r="C38" s="120">
        <v>1400</v>
      </c>
      <c r="D38" s="121">
        <f t="shared" si="0"/>
        <v>1</v>
      </c>
      <c r="E38" s="179"/>
      <c r="H38" s="204" t="s">
        <v>933</v>
      </c>
      <c r="I38" s="166" t="s">
        <v>633</v>
      </c>
      <c r="J38" s="167">
        <v>100</v>
      </c>
      <c r="K38" s="167">
        <v>100</v>
      </c>
      <c r="L38" s="167">
        <v>100</v>
      </c>
      <c r="M38" s="167">
        <v>100</v>
      </c>
      <c r="N38" s="167">
        <v>100</v>
      </c>
      <c r="O38" s="167">
        <v>100</v>
      </c>
      <c r="P38" s="167">
        <v>100</v>
      </c>
      <c r="Q38" s="167">
        <v>100</v>
      </c>
      <c r="R38" s="167">
        <v>100</v>
      </c>
      <c r="S38" s="167">
        <v>100</v>
      </c>
      <c r="T38" s="167">
        <v>100</v>
      </c>
      <c r="U38" s="167">
        <v>100</v>
      </c>
      <c r="V38" s="167">
        <v>100</v>
      </c>
      <c r="W38" s="167">
        <v>100</v>
      </c>
    </row>
    <row r="39" spans="1:23" x14ac:dyDescent="0.3">
      <c r="A39" s="40">
        <v>4302</v>
      </c>
      <c r="B39" s="40" t="s">
        <v>311</v>
      </c>
      <c r="C39" s="120">
        <v>1400</v>
      </c>
      <c r="D39" s="121">
        <f t="shared" si="0"/>
        <v>1</v>
      </c>
      <c r="E39" s="179"/>
      <c r="H39" s="205" t="s">
        <v>933</v>
      </c>
      <c r="I39" s="206" t="s">
        <v>666</v>
      </c>
      <c r="J39" s="207">
        <v>100</v>
      </c>
      <c r="K39" s="207">
        <v>100</v>
      </c>
      <c r="L39" s="207">
        <v>100</v>
      </c>
      <c r="M39" s="207">
        <v>100</v>
      </c>
      <c r="N39" s="207">
        <v>100</v>
      </c>
      <c r="O39" s="207">
        <v>100</v>
      </c>
      <c r="P39" s="207">
        <v>100</v>
      </c>
      <c r="Q39" s="207">
        <v>100</v>
      </c>
      <c r="R39" s="207">
        <v>100</v>
      </c>
      <c r="S39" s="207">
        <v>100</v>
      </c>
      <c r="T39" s="207">
        <v>100</v>
      </c>
      <c r="U39" s="207">
        <v>100</v>
      </c>
      <c r="V39" s="207">
        <v>100</v>
      </c>
      <c r="W39" s="207">
        <v>100</v>
      </c>
    </row>
    <row r="40" spans="1:23" x14ac:dyDescent="0.3">
      <c r="A40" s="40">
        <v>4303</v>
      </c>
      <c r="B40" s="40" t="s">
        <v>250</v>
      </c>
      <c r="C40" s="120">
        <v>1400</v>
      </c>
      <c r="D40" s="121">
        <f t="shared" si="0"/>
        <v>1</v>
      </c>
      <c r="E40" s="179"/>
      <c r="H40" s="204" t="s">
        <v>933</v>
      </c>
      <c r="I40" s="166" t="s">
        <v>673</v>
      </c>
      <c r="J40" s="167">
        <v>100</v>
      </c>
      <c r="K40" s="167">
        <v>100</v>
      </c>
      <c r="L40" s="167">
        <v>100</v>
      </c>
      <c r="M40" s="167">
        <v>100</v>
      </c>
      <c r="N40" s="167">
        <v>100</v>
      </c>
      <c r="O40" s="167">
        <v>100</v>
      </c>
      <c r="P40" s="167">
        <v>100</v>
      </c>
      <c r="Q40" s="167">
        <v>100</v>
      </c>
      <c r="R40" s="167">
        <v>100</v>
      </c>
      <c r="S40" s="167">
        <v>100</v>
      </c>
      <c r="T40" s="167">
        <v>100</v>
      </c>
      <c r="U40" s="167">
        <v>100</v>
      </c>
      <c r="V40" s="167">
        <v>100</v>
      </c>
      <c r="W40" s="167">
        <v>100</v>
      </c>
    </row>
    <row r="41" spans="1:23" x14ac:dyDescent="0.3">
      <c r="A41" s="40">
        <v>4304</v>
      </c>
      <c r="B41" s="40" t="s">
        <v>296</v>
      </c>
      <c r="C41" s="120">
        <v>1400</v>
      </c>
      <c r="D41" s="121">
        <f t="shared" si="0"/>
        <v>1</v>
      </c>
      <c r="E41" s="179"/>
      <c r="H41" s="205" t="s">
        <v>933</v>
      </c>
      <c r="I41" s="206" t="s">
        <v>714</v>
      </c>
      <c r="J41" s="207">
        <v>100</v>
      </c>
      <c r="K41" s="207">
        <v>100</v>
      </c>
      <c r="L41" s="207">
        <v>100</v>
      </c>
      <c r="M41" s="207">
        <v>100</v>
      </c>
      <c r="N41" s="207">
        <v>100</v>
      </c>
      <c r="O41" s="207">
        <v>100</v>
      </c>
      <c r="P41" s="207">
        <v>100</v>
      </c>
      <c r="Q41" s="207">
        <v>100</v>
      </c>
      <c r="R41" s="207">
        <v>100</v>
      </c>
      <c r="S41" s="207">
        <v>100</v>
      </c>
      <c r="T41" s="207">
        <v>100</v>
      </c>
      <c r="U41" s="207">
        <v>100</v>
      </c>
      <c r="V41" s="207">
        <v>100</v>
      </c>
      <c r="W41" s="207">
        <v>100</v>
      </c>
    </row>
    <row r="42" spans="1:23" x14ac:dyDescent="0.3">
      <c r="A42" s="40">
        <v>4305</v>
      </c>
      <c r="B42" s="40" t="s">
        <v>279</v>
      </c>
      <c r="C42" s="120">
        <v>1400</v>
      </c>
      <c r="D42" s="121">
        <f t="shared" si="0"/>
        <v>1</v>
      </c>
      <c r="E42" s="179"/>
      <c r="H42" s="204" t="s">
        <v>933</v>
      </c>
      <c r="I42" s="166" t="s">
        <v>934</v>
      </c>
      <c r="J42" s="167">
        <v>100</v>
      </c>
      <c r="K42" s="167">
        <v>100</v>
      </c>
      <c r="L42" s="167">
        <v>100</v>
      </c>
      <c r="M42" s="167">
        <v>100</v>
      </c>
      <c r="N42" s="167">
        <v>100</v>
      </c>
      <c r="O42" s="167">
        <v>100</v>
      </c>
      <c r="P42" s="167">
        <v>100</v>
      </c>
      <c r="Q42" s="167">
        <v>100</v>
      </c>
      <c r="R42" s="167">
        <v>100</v>
      </c>
      <c r="S42" s="167">
        <v>100</v>
      </c>
      <c r="T42" s="167">
        <v>100</v>
      </c>
      <c r="U42" s="167">
        <v>100</v>
      </c>
      <c r="V42" s="167">
        <v>100</v>
      </c>
      <c r="W42" s="167">
        <v>100</v>
      </c>
    </row>
    <row r="43" spans="1:23" x14ac:dyDescent="0.3">
      <c r="A43" s="40">
        <v>5101</v>
      </c>
      <c r="B43" s="40" t="s">
        <v>47</v>
      </c>
      <c r="C43" s="120">
        <v>1400</v>
      </c>
      <c r="D43" s="121">
        <f t="shared" si="0"/>
        <v>1</v>
      </c>
      <c r="E43" s="179"/>
      <c r="H43" s="205" t="s">
        <v>933</v>
      </c>
      <c r="I43" s="206" t="s">
        <v>935</v>
      </c>
      <c r="J43" s="207">
        <v>100</v>
      </c>
      <c r="K43" s="207">
        <v>100</v>
      </c>
      <c r="L43" s="207">
        <v>100</v>
      </c>
      <c r="M43" s="207">
        <v>100</v>
      </c>
      <c r="N43" s="207">
        <v>100</v>
      </c>
      <c r="O43" s="207">
        <v>100</v>
      </c>
      <c r="P43" s="207">
        <v>100</v>
      </c>
      <c r="Q43" s="207">
        <v>100</v>
      </c>
      <c r="R43" s="207">
        <v>100</v>
      </c>
      <c r="S43" s="207">
        <v>100</v>
      </c>
      <c r="T43" s="207">
        <v>100</v>
      </c>
      <c r="U43" s="207">
        <v>100</v>
      </c>
      <c r="V43" s="207">
        <v>100</v>
      </c>
      <c r="W43" s="207">
        <v>100</v>
      </c>
    </row>
    <row r="44" spans="1:23" x14ac:dyDescent="0.3">
      <c r="A44" s="40">
        <v>5102</v>
      </c>
      <c r="B44" s="40" t="s">
        <v>150</v>
      </c>
      <c r="C44" s="120">
        <v>1400</v>
      </c>
      <c r="D44" s="121">
        <f t="shared" si="0"/>
        <v>1</v>
      </c>
      <c r="E44" s="179"/>
      <c r="H44" s="204" t="s">
        <v>933</v>
      </c>
      <c r="I44" s="166" t="s">
        <v>746</v>
      </c>
      <c r="J44" s="167">
        <v>100</v>
      </c>
      <c r="K44" s="167">
        <v>100</v>
      </c>
      <c r="L44" s="167">
        <v>100</v>
      </c>
      <c r="M44" s="167">
        <v>100</v>
      </c>
      <c r="N44" s="167">
        <v>100</v>
      </c>
      <c r="O44" s="167">
        <v>100</v>
      </c>
      <c r="P44" s="167">
        <v>100</v>
      </c>
      <c r="Q44" s="167">
        <v>100</v>
      </c>
      <c r="R44" s="167">
        <v>100</v>
      </c>
      <c r="S44" s="167">
        <v>100</v>
      </c>
      <c r="T44" s="167">
        <v>100</v>
      </c>
      <c r="U44" s="167">
        <v>100</v>
      </c>
      <c r="V44" s="167">
        <v>100</v>
      </c>
      <c r="W44" s="167">
        <v>100</v>
      </c>
    </row>
    <row r="45" spans="1:23" x14ac:dyDescent="0.3">
      <c r="A45" s="40">
        <v>5103</v>
      </c>
      <c r="B45" s="40" t="s">
        <v>57</v>
      </c>
      <c r="C45" s="120">
        <v>1400</v>
      </c>
      <c r="D45" s="121">
        <f t="shared" si="0"/>
        <v>1</v>
      </c>
      <c r="E45" s="179"/>
      <c r="H45" s="205" t="s">
        <v>933</v>
      </c>
      <c r="I45" s="206" t="s">
        <v>763</v>
      </c>
      <c r="J45" s="207">
        <v>100</v>
      </c>
      <c r="K45" s="207">
        <v>100</v>
      </c>
      <c r="L45" s="207">
        <v>100</v>
      </c>
      <c r="M45" s="207">
        <v>100</v>
      </c>
      <c r="N45" s="207">
        <v>100</v>
      </c>
      <c r="O45" s="207">
        <v>100</v>
      </c>
      <c r="P45" s="207">
        <v>100</v>
      </c>
      <c r="Q45" s="207">
        <v>100</v>
      </c>
      <c r="R45" s="207">
        <v>100</v>
      </c>
      <c r="S45" s="207">
        <v>100</v>
      </c>
      <c r="T45" s="207">
        <v>100</v>
      </c>
      <c r="U45" s="207">
        <v>100</v>
      </c>
      <c r="V45" s="207">
        <v>100</v>
      </c>
      <c r="W45" s="207">
        <v>100</v>
      </c>
    </row>
    <row r="46" spans="1:23" x14ac:dyDescent="0.3">
      <c r="A46" s="40">
        <v>5104</v>
      </c>
      <c r="B46" s="40" t="s">
        <v>317</v>
      </c>
      <c r="C46" s="120">
        <v>1400</v>
      </c>
      <c r="D46" s="121">
        <f t="shared" si="0"/>
        <v>1</v>
      </c>
      <c r="E46" s="179"/>
      <c r="H46" s="204" t="s">
        <v>933</v>
      </c>
      <c r="I46" s="166" t="s">
        <v>779</v>
      </c>
      <c r="J46" s="167">
        <v>100</v>
      </c>
      <c r="K46" s="167">
        <v>100</v>
      </c>
      <c r="L46" s="167">
        <v>100</v>
      </c>
      <c r="M46" s="167">
        <v>100</v>
      </c>
      <c r="N46" s="167">
        <v>100</v>
      </c>
      <c r="O46" s="167">
        <v>100</v>
      </c>
      <c r="P46" s="167">
        <v>100</v>
      </c>
      <c r="Q46" s="167">
        <v>100</v>
      </c>
      <c r="R46" s="167">
        <v>100</v>
      </c>
      <c r="S46" s="167">
        <v>100</v>
      </c>
      <c r="T46" s="167">
        <v>100</v>
      </c>
      <c r="U46" s="167">
        <v>100</v>
      </c>
      <c r="V46" s="167">
        <v>100</v>
      </c>
      <c r="W46" s="167">
        <v>100</v>
      </c>
    </row>
    <row r="47" spans="1:23" x14ac:dyDescent="0.3">
      <c r="A47" s="40">
        <v>5105</v>
      </c>
      <c r="B47" s="40" t="s">
        <v>145</v>
      </c>
      <c r="C47" s="120">
        <v>1400</v>
      </c>
      <c r="D47" s="121">
        <f t="shared" si="0"/>
        <v>1</v>
      </c>
      <c r="E47" s="179"/>
      <c r="H47" s="205" t="s">
        <v>933</v>
      </c>
      <c r="I47" s="206" t="s">
        <v>610</v>
      </c>
      <c r="J47" s="207">
        <v>100</v>
      </c>
      <c r="K47" s="207">
        <v>100</v>
      </c>
      <c r="L47" s="207">
        <v>100</v>
      </c>
      <c r="M47" s="207">
        <v>100</v>
      </c>
      <c r="N47" s="207">
        <v>100</v>
      </c>
      <c r="O47" s="207">
        <v>100</v>
      </c>
      <c r="P47" s="207">
        <v>100</v>
      </c>
      <c r="Q47" s="207">
        <v>100</v>
      </c>
      <c r="R47" s="207">
        <v>100</v>
      </c>
      <c r="S47" s="207">
        <v>100</v>
      </c>
      <c r="T47" s="207">
        <v>100</v>
      </c>
      <c r="U47" s="207">
        <v>100</v>
      </c>
      <c r="V47" s="207">
        <v>100</v>
      </c>
      <c r="W47" s="207">
        <v>100</v>
      </c>
    </row>
    <row r="48" spans="1:23" x14ac:dyDescent="0.3">
      <c r="A48" s="40">
        <v>5107</v>
      </c>
      <c r="B48" s="40" t="s">
        <v>92</v>
      </c>
      <c r="C48" s="120">
        <v>1400</v>
      </c>
      <c r="D48" s="121">
        <f t="shared" si="0"/>
        <v>1</v>
      </c>
      <c r="E48" s="179"/>
      <c r="H48" s="204" t="s">
        <v>933</v>
      </c>
      <c r="I48" s="166" t="s">
        <v>823</v>
      </c>
      <c r="J48" s="167">
        <v>100</v>
      </c>
      <c r="K48" s="167">
        <v>100</v>
      </c>
      <c r="L48" s="167">
        <v>100</v>
      </c>
      <c r="M48" s="167">
        <v>100</v>
      </c>
      <c r="N48" s="167">
        <v>100</v>
      </c>
      <c r="O48" s="167">
        <v>100</v>
      </c>
      <c r="P48" s="167">
        <v>100</v>
      </c>
      <c r="Q48" s="167">
        <v>100</v>
      </c>
      <c r="R48" s="167">
        <v>100</v>
      </c>
      <c r="S48" s="167">
        <v>100</v>
      </c>
      <c r="T48" s="167">
        <v>100</v>
      </c>
      <c r="U48" s="167">
        <v>100</v>
      </c>
      <c r="V48" s="167">
        <v>100</v>
      </c>
      <c r="W48" s="167">
        <v>100</v>
      </c>
    </row>
    <row r="49" spans="1:23" x14ac:dyDescent="0.3">
      <c r="A49" s="40">
        <v>5109</v>
      </c>
      <c r="B49" s="40" t="s">
        <v>17</v>
      </c>
      <c r="C49" s="120">
        <v>1400</v>
      </c>
      <c r="D49" s="121">
        <f t="shared" si="0"/>
        <v>1</v>
      </c>
      <c r="E49" s="179"/>
      <c r="H49" s="205" t="s">
        <v>933</v>
      </c>
      <c r="I49" s="206" t="s">
        <v>857</v>
      </c>
      <c r="J49" s="207">
        <v>100</v>
      </c>
      <c r="K49" s="207">
        <v>100</v>
      </c>
      <c r="L49" s="207">
        <v>100</v>
      </c>
      <c r="M49" s="207">
        <v>100</v>
      </c>
      <c r="N49" s="207">
        <v>100</v>
      </c>
      <c r="O49" s="207">
        <v>100</v>
      </c>
      <c r="P49" s="207">
        <v>100</v>
      </c>
      <c r="Q49" s="207">
        <v>100</v>
      </c>
      <c r="R49" s="207">
        <v>100</v>
      </c>
      <c r="S49" s="207">
        <v>100</v>
      </c>
      <c r="T49" s="207">
        <v>100</v>
      </c>
      <c r="U49" s="207">
        <v>100</v>
      </c>
      <c r="V49" s="207">
        <v>100</v>
      </c>
      <c r="W49" s="207">
        <v>100</v>
      </c>
    </row>
    <row r="50" spans="1:23" x14ac:dyDescent="0.3">
      <c r="A50" s="40">
        <v>5201</v>
      </c>
      <c r="B50" s="40" t="s">
        <v>236</v>
      </c>
      <c r="C50" s="120">
        <v>1400</v>
      </c>
      <c r="D50" s="121">
        <f t="shared" si="0"/>
        <v>1</v>
      </c>
      <c r="E50" s="179"/>
      <c r="H50" s="204" t="s">
        <v>933</v>
      </c>
      <c r="I50" s="166" t="s">
        <v>863</v>
      </c>
      <c r="J50" s="167">
        <v>100</v>
      </c>
      <c r="K50" s="167">
        <v>100</v>
      </c>
      <c r="L50" s="167">
        <v>100</v>
      </c>
      <c r="M50" s="167">
        <v>100</v>
      </c>
      <c r="N50" s="167">
        <v>100</v>
      </c>
      <c r="O50" s="167">
        <v>100</v>
      </c>
      <c r="P50" s="167">
        <v>100</v>
      </c>
      <c r="Q50" s="167">
        <v>100</v>
      </c>
      <c r="R50" s="167">
        <v>100</v>
      </c>
      <c r="S50" s="167">
        <v>100</v>
      </c>
      <c r="T50" s="167">
        <v>100</v>
      </c>
      <c r="U50" s="167">
        <v>100</v>
      </c>
      <c r="V50" s="167">
        <v>100</v>
      </c>
      <c r="W50" s="167">
        <v>100</v>
      </c>
    </row>
    <row r="51" spans="1:23" x14ac:dyDescent="0.3">
      <c r="A51" s="40">
        <v>5301</v>
      </c>
      <c r="B51" s="40" t="s">
        <v>137</v>
      </c>
      <c r="C51" s="120">
        <v>1400</v>
      </c>
      <c r="D51" s="121">
        <f t="shared" si="0"/>
        <v>1</v>
      </c>
      <c r="E51" s="179"/>
      <c r="H51" s="205" t="s">
        <v>933</v>
      </c>
      <c r="I51" s="206" t="s">
        <v>914</v>
      </c>
      <c r="J51" s="207">
        <v>100</v>
      </c>
      <c r="K51" s="207">
        <v>100</v>
      </c>
      <c r="L51" s="207">
        <v>100</v>
      </c>
      <c r="M51" s="207">
        <v>100</v>
      </c>
      <c r="N51" s="207">
        <v>100</v>
      </c>
      <c r="O51" s="207">
        <v>100</v>
      </c>
      <c r="P51" s="207">
        <v>100</v>
      </c>
      <c r="Q51" s="207">
        <v>100</v>
      </c>
      <c r="R51" s="207">
        <v>100</v>
      </c>
      <c r="S51" s="207">
        <v>100</v>
      </c>
      <c r="T51" s="207">
        <v>100</v>
      </c>
      <c r="U51" s="207">
        <v>100</v>
      </c>
      <c r="V51" s="207">
        <v>100</v>
      </c>
      <c r="W51" s="207">
        <v>100</v>
      </c>
    </row>
    <row r="52" spans="1:23" x14ac:dyDescent="0.3">
      <c r="A52" s="40">
        <v>5302</v>
      </c>
      <c r="B52" s="40" t="s">
        <v>153</v>
      </c>
      <c r="C52" s="120">
        <v>1400</v>
      </c>
      <c r="D52" s="121">
        <f t="shared" si="0"/>
        <v>1</v>
      </c>
      <c r="E52" s="179"/>
      <c r="H52" s="204" t="s">
        <v>936</v>
      </c>
      <c r="I52" s="166" t="s">
        <v>611</v>
      </c>
      <c r="J52" s="167">
        <v>100</v>
      </c>
      <c r="K52" s="167">
        <v>100</v>
      </c>
      <c r="L52" s="167">
        <v>100</v>
      </c>
      <c r="M52" s="167">
        <v>100</v>
      </c>
      <c r="N52" s="167">
        <v>100</v>
      </c>
      <c r="O52" s="167">
        <v>100</v>
      </c>
      <c r="P52" s="167">
        <v>100</v>
      </c>
      <c r="Q52" s="167">
        <v>100</v>
      </c>
      <c r="R52" s="167">
        <v>100</v>
      </c>
      <c r="S52" s="167">
        <v>100</v>
      </c>
      <c r="T52" s="167">
        <v>100</v>
      </c>
      <c r="U52" s="167">
        <v>100</v>
      </c>
      <c r="V52" s="167">
        <v>100</v>
      </c>
      <c r="W52" s="167">
        <v>100</v>
      </c>
    </row>
    <row r="53" spans="1:23" x14ac:dyDescent="0.3">
      <c r="A53" s="40">
        <v>5303</v>
      </c>
      <c r="B53" s="40" t="s">
        <v>96</v>
      </c>
      <c r="C53" s="120">
        <v>1400</v>
      </c>
      <c r="D53" s="121">
        <f t="shared" si="0"/>
        <v>1</v>
      </c>
      <c r="E53" s="179"/>
      <c r="H53" s="205" t="s">
        <v>936</v>
      </c>
      <c r="I53" s="206" t="s">
        <v>624</v>
      </c>
      <c r="J53" s="207">
        <v>100</v>
      </c>
      <c r="K53" s="207">
        <v>100</v>
      </c>
      <c r="L53" s="207">
        <v>100</v>
      </c>
      <c r="M53" s="207">
        <v>100</v>
      </c>
      <c r="N53" s="207">
        <v>100</v>
      </c>
      <c r="O53" s="207">
        <v>100</v>
      </c>
      <c r="P53" s="207">
        <v>100</v>
      </c>
      <c r="Q53" s="207">
        <v>100</v>
      </c>
      <c r="R53" s="207">
        <v>100</v>
      </c>
      <c r="S53" s="207">
        <v>100</v>
      </c>
      <c r="T53" s="207">
        <v>100</v>
      </c>
      <c r="U53" s="207">
        <v>100</v>
      </c>
      <c r="V53" s="207">
        <v>100</v>
      </c>
      <c r="W53" s="207">
        <v>100</v>
      </c>
    </row>
    <row r="54" spans="1:23" x14ac:dyDescent="0.3">
      <c r="A54" s="40">
        <v>5304</v>
      </c>
      <c r="B54" s="40" t="s">
        <v>230</v>
      </c>
      <c r="C54" s="120">
        <v>1400</v>
      </c>
      <c r="D54" s="121">
        <f t="shared" si="0"/>
        <v>1</v>
      </c>
      <c r="E54" s="179"/>
      <c r="H54" s="204" t="s">
        <v>936</v>
      </c>
      <c r="I54" s="166" t="s">
        <v>630</v>
      </c>
      <c r="J54" s="167">
        <v>100</v>
      </c>
      <c r="K54" s="167">
        <v>100</v>
      </c>
      <c r="L54" s="167">
        <v>100</v>
      </c>
      <c r="M54" s="167">
        <v>100</v>
      </c>
      <c r="N54" s="167">
        <v>100</v>
      </c>
      <c r="O54" s="167">
        <v>100</v>
      </c>
      <c r="P54" s="167">
        <v>100</v>
      </c>
      <c r="Q54" s="167">
        <v>100</v>
      </c>
      <c r="R54" s="167">
        <v>100</v>
      </c>
      <c r="S54" s="167">
        <v>100</v>
      </c>
      <c r="T54" s="167">
        <v>100</v>
      </c>
      <c r="U54" s="167">
        <v>100</v>
      </c>
      <c r="V54" s="167">
        <v>100</v>
      </c>
      <c r="W54" s="167">
        <v>100</v>
      </c>
    </row>
    <row r="55" spans="1:23" x14ac:dyDescent="0.3">
      <c r="A55" s="40">
        <v>5401</v>
      </c>
      <c r="B55" s="40" t="s">
        <v>212</v>
      </c>
      <c r="C55" s="120">
        <v>1400</v>
      </c>
      <c r="D55" s="121">
        <f t="shared" si="0"/>
        <v>1</v>
      </c>
      <c r="E55" s="179"/>
      <c r="H55" s="205" t="s">
        <v>936</v>
      </c>
      <c r="I55" s="206" t="s">
        <v>636</v>
      </c>
      <c r="J55" s="207">
        <v>100</v>
      </c>
      <c r="K55" s="207">
        <v>100</v>
      </c>
      <c r="L55" s="207">
        <v>100</v>
      </c>
      <c r="M55" s="207">
        <v>100</v>
      </c>
      <c r="N55" s="207">
        <v>100</v>
      </c>
      <c r="O55" s="207">
        <v>100</v>
      </c>
      <c r="P55" s="207">
        <v>100</v>
      </c>
      <c r="Q55" s="207">
        <v>100</v>
      </c>
      <c r="R55" s="207">
        <v>100</v>
      </c>
      <c r="S55" s="207">
        <v>100</v>
      </c>
      <c r="T55" s="207">
        <v>100</v>
      </c>
      <c r="U55" s="207">
        <v>100</v>
      </c>
      <c r="V55" s="207">
        <v>100</v>
      </c>
      <c r="W55" s="207">
        <v>100</v>
      </c>
    </row>
    <row r="56" spans="1:23" x14ac:dyDescent="0.3">
      <c r="A56" s="40">
        <v>5402</v>
      </c>
      <c r="B56" s="40" t="s">
        <v>189</v>
      </c>
      <c r="C56" s="120">
        <v>1400</v>
      </c>
      <c r="D56" s="121">
        <f t="shared" si="0"/>
        <v>1</v>
      </c>
      <c r="E56" s="179"/>
      <c r="H56" s="204" t="s">
        <v>936</v>
      </c>
      <c r="I56" s="166" t="s">
        <v>637</v>
      </c>
      <c r="J56" s="167">
        <v>100</v>
      </c>
      <c r="K56" s="167">
        <v>100</v>
      </c>
      <c r="L56" s="167">
        <v>100</v>
      </c>
      <c r="M56" s="167">
        <v>100</v>
      </c>
      <c r="N56" s="167">
        <v>100</v>
      </c>
      <c r="O56" s="167">
        <v>100</v>
      </c>
      <c r="P56" s="167">
        <v>100</v>
      </c>
      <c r="Q56" s="167">
        <v>100</v>
      </c>
      <c r="R56" s="167">
        <v>100</v>
      </c>
      <c r="S56" s="167">
        <v>100</v>
      </c>
      <c r="T56" s="167">
        <v>100</v>
      </c>
      <c r="U56" s="167">
        <v>100</v>
      </c>
      <c r="V56" s="167">
        <v>100</v>
      </c>
      <c r="W56" s="167">
        <v>100</v>
      </c>
    </row>
    <row r="57" spans="1:23" x14ac:dyDescent="0.3">
      <c r="A57" s="40">
        <v>5403</v>
      </c>
      <c r="B57" s="40" t="s">
        <v>161</v>
      </c>
      <c r="C57" s="120">
        <v>1400</v>
      </c>
      <c r="D57" s="121">
        <f t="shared" si="0"/>
        <v>1</v>
      </c>
      <c r="E57" s="179"/>
      <c r="H57" s="205" t="s">
        <v>936</v>
      </c>
      <c r="I57" s="206" t="s">
        <v>639</v>
      </c>
      <c r="J57" s="207">
        <v>100</v>
      </c>
      <c r="K57" s="207">
        <v>100</v>
      </c>
      <c r="L57" s="207">
        <v>100</v>
      </c>
      <c r="M57" s="207">
        <v>100</v>
      </c>
      <c r="N57" s="207">
        <v>100</v>
      </c>
      <c r="O57" s="207">
        <v>100</v>
      </c>
      <c r="P57" s="207">
        <v>100</v>
      </c>
      <c r="Q57" s="207">
        <v>100</v>
      </c>
      <c r="R57" s="207">
        <v>100</v>
      </c>
      <c r="S57" s="207">
        <v>100</v>
      </c>
      <c r="T57" s="207">
        <v>100</v>
      </c>
      <c r="U57" s="207">
        <v>100</v>
      </c>
      <c r="V57" s="207">
        <v>100</v>
      </c>
      <c r="W57" s="207">
        <v>100</v>
      </c>
    </row>
    <row r="58" spans="1:23" x14ac:dyDescent="0.3">
      <c r="A58" s="40">
        <v>5404</v>
      </c>
      <c r="B58" s="40" t="s">
        <v>254</v>
      </c>
      <c r="C58" s="120">
        <v>1400</v>
      </c>
      <c r="D58" s="121">
        <f t="shared" si="0"/>
        <v>1</v>
      </c>
      <c r="E58" s="179"/>
      <c r="H58" s="204" t="s">
        <v>936</v>
      </c>
      <c r="I58" s="166" t="s">
        <v>669</v>
      </c>
      <c r="J58" s="167">
        <v>100</v>
      </c>
      <c r="K58" s="167">
        <v>100</v>
      </c>
      <c r="L58" s="167">
        <v>100</v>
      </c>
      <c r="M58" s="167">
        <v>100</v>
      </c>
      <c r="N58" s="167">
        <v>100</v>
      </c>
      <c r="O58" s="167">
        <v>100</v>
      </c>
      <c r="P58" s="167">
        <v>100</v>
      </c>
      <c r="Q58" s="167">
        <v>100</v>
      </c>
      <c r="R58" s="167">
        <v>100</v>
      </c>
      <c r="S58" s="167">
        <v>100</v>
      </c>
      <c r="T58" s="167">
        <v>100</v>
      </c>
      <c r="U58" s="167">
        <v>100</v>
      </c>
      <c r="V58" s="167">
        <v>100</v>
      </c>
      <c r="W58" s="167">
        <v>100</v>
      </c>
    </row>
    <row r="59" spans="1:23" x14ac:dyDescent="0.3">
      <c r="A59" s="40">
        <v>5405</v>
      </c>
      <c r="B59" s="40" t="s">
        <v>222</v>
      </c>
      <c r="C59" s="120">
        <v>1400</v>
      </c>
      <c r="D59" s="121">
        <f t="shared" si="0"/>
        <v>1</v>
      </c>
      <c r="E59" s="179"/>
      <c r="H59" s="205" t="s">
        <v>936</v>
      </c>
      <c r="I59" s="206" t="s">
        <v>691</v>
      </c>
      <c r="J59" s="207">
        <v>100</v>
      </c>
      <c r="K59" s="207">
        <v>100</v>
      </c>
      <c r="L59" s="207">
        <v>100</v>
      </c>
      <c r="M59" s="207">
        <v>100</v>
      </c>
      <c r="N59" s="207">
        <v>100</v>
      </c>
      <c r="O59" s="207">
        <v>100</v>
      </c>
      <c r="P59" s="207">
        <v>100</v>
      </c>
      <c r="Q59" s="207">
        <v>100</v>
      </c>
      <c r="R59" s="207">
        <v>100</v>
      </c>
      <c r="S59" s="207">
        <v>100</v>
      </c>
      <c r="T59" s="207">
        <v>100</v>
      </c>
      <c r="U59" s="207">
        <v>100</v>
      </c>
      <c r="V59" s="207">
        <v>100</v>
      </c>
      <c r="W59" s="207">
        <v>100</v>
      </c>
    </row>
    <row r="60" spans="1:23" x14ac:dyDescent="0.3">
      <c r="A60" s="40">
        <v>5501</v>
      </c>
      <c r="B60" s="40" t="s">
        <v>65</v>
      </c>
      <c r="C60" s="120">
        <v>1400</v>
      </c>
      <c r="D60" s="121">
        <f t="shared" si="0"/>
        <v>1</v>
      </c>
      <c r="E60" s="179"/>
      <c r="H60" s="204" t="s">
        <v>936</v>
      </c>
      <c r="I60" s="166" t="s">
        <v>692</v>
      </c>
      <c r="J60" s="167">
        <v>100</v>
      </c>
      <c r="K60" s="167">
        <v>100</v>
      </c>
      <c r="L60" s="167">
        <v>100</v>
      </c>
      <c r="M60" s="167">
        <v>100</v>
      </c>
      <c r="N60" s="167">
        <v>100</v>
      </c>
      <c r="O60" s="167">
        <v>100</v>
      </c>
      <c r="P60" s="167">
        <v>100</v>
      </c>
      <c r="Q60" s="167">
        <v>100</v>
      </c>
      <c r="R60" s="167">
        <v>100</v>
      </c>
      <c r="S60" s="167">
        <v>100</v>
      </c>
      <c r="T60" s="167">
        <v>100</v>
      </c>
      <c r="U60" s="167">
        <v>100</v>
      </c>
      <c r="V60" s="167">
        <v>100</v>
      </c>
      <c r="W60" s="167">
        <v>100</v>
      </c>
    </row>
    <row r="61" spans="1:23" x14ac:dyDescent="0.3">
      <c r="A61" s="40">
        <v>5502</v>
      </c>
      <c r="B61" s="40" t="s">
        <v>372</v>
      </c>
      <c r="C61" s="120">
        <v>1400</v>
      </c>
      <c r="D61" s="121">
        <f t="shared" si="0"/>
        <v>1</v>
      </c>
      <c r="E61" s="179"/>
      <c r="H61" s="205" t="s">
        <v>936</v>
      </c>
      <c r="I61" s="206" t="s">
        <v>707</v>
      </c>
      <c r="J61" s="207">
        <v>100</v>
      </c>
      <c r="K61" s="207">
        <v>100</v>
      </c>
      <c r="L61" s="207">
        <v>100</v>
      </c>
      <c r="M61" s="207">
        <v>100</v>
      </c>
      <c r="N61" s="207">
        <v>100</v>
      </c>
      <c r="O61" s="207">
        <v>100</v>
      </c>
      <c r="P61" s="207">
        <v>100</v>
      </c>
      <c r="Q61" s="207">
        <v>100</v>
      </c>
      <c r="R61" s="207">
        <v>100</v>
      </c>
      <c r="S61" s="207">
        <v>100</v>
      </c>
      <c r="T61" s="207">
        <v>100</v>
      </c>
      <c r="U61" s="207">
        <v>100</v>
      </c>
      <c r="V61" s="207">
        <v>100</v>
      </c>
      <c r="W61" s="207">
        <v>100</v>
      </c>
    </row>
    <row r="62" spans="1:23" x14ac:dyDescent="0.3">
      <c r="A62" s="40">
        <v>5503</v>
      </c>
      <c r="B62" s="40" t="s">
        <v>98</v>
      </c>
      <c r="C62" s="120">
        <v>1400</v>
      </c>
      <c r="D62" s="121">
        <f t="shared" si="0"/>
        <v>1</v>
      </c>
      <c r="E62" s="179"/>
      <c r="H62" s="204" t="s">
        <v>936</v>
      </c>
      <c r="I62" s="166" t="s">
        <v>718</v>
      </c>
      <c r="J62" s="167">
        <v>100</v>
      </c>
      <c r="K62" s="167">
        <v>100</v>
      </c>
      <c r="L62" s="167">
        <v>100</v>
      </c>
      <c r="M62" s="167">
        <v>100</v>
      </c>
      <c r="N62" s="167">
        <v>100</v>
      </c>
      <c r="O62" s="167">
        <v>100</v>
      </c>
      <c r="P62" s="167">
        <v>100</v>
      </c>
      <c r="Q62" s="167">
        <v>100</v>
      </c>
      <c r="R62" s="167">
        <v>100</v>
      </c>
      <c r="S62" s="167">
        <v>100</v>
      </c>
      <c r="T62" s="167">
        <v>100</v>
      </c>
      <c r="U62" s="167">
        <v>100</v>
      </c>
      <c r="V62" s="167">
        <v>100</v>
      </c>
      <c r="W62" s="167">
        <v>100</v>
      </c>
    </row>
    <row r="63" spans="1:23" x14ac:dyDescent="0.3">
      <c r="A63" s="40">
        <v>5504</v>
      </c>
      <c r="B63" s="40" t="s">
        <v>74</v>
      </c>
      <c r="C63" s="120">
        <v>1400</v>
      </c>
      <c r="D63" s="121">
        <f t="shared" si="0"/>
        <v>1</v>
      </c>
      <c r="E63" s="179"/>
      <c r="H63" s="205" t="s">
        <v>936</v>
      </c>
      <c r="I63" s="206" t="s">
        <v>719</v>
      </c>
      <c r="J63" s="207">
        <v>100</v>
      </c>
      <c r="K63" s="207">
        <v>100</v>
      </c>
      <c r="L63" s="207">
        <v>100</v>
      </c>
      <c r="M63" s="207">
        <v>100</v>
      </c>
      <c r="N63" s="207">
        <v>100</v>
      </c>
      <c r="O63" s="207">
        <v>100</v>
      </c>
      <c r="P63" s="207">
        <v>100</v>
      </c>
      <c r="Q63" s="207">
        <v>100</v>
      </c>
      <c r="R63" s="207">
        <v>100</v>
      </c>
      <c r="S63" s="207">
        <v>100</v>
      </c>
      <c r="T63" s="207">
        <v>100</v>
      </c>
      <c r="U63" s="207">
        <v>100</v>
      </c>
      <c r="V63" s="207">
        <v>100</v>
      </c>
      <c r="W63" s="207">
        <v>100</v>
      </c>
    </row>
    <row r="64" spans="1:23" x14ac:dyDescent="0.3">
      <c r="A64" s="40">
        <v>5506</v>
      </c>
      <c r="B64" s="40" t="s">
        <v>235</v>
      </c>
      <c r="C64" s="120">
        <v>1400</v>
      </c>
      <c r="D64" s="121">
        <f t="shared" si="0"/>
        <v>1</v>
      </c>
      <c r="E64" s="179"/>
      <c r="H64" s="204" t="s">
        <v>936</v>
      </c>
      <c r="I64" s="166" t="s">
        <v>937</v>
      </c>
      <c r="J64" s="167">
        <v>100</v>
      </c>
      <c r="K64" s="167">
        <v>100</v>
      </c>
      <c r="L64" s="167">
        <v>100</v>
      </c>
      <c r="M64" s="167">
        <v>100</v>
      </c>
      <c r="N64" s="167">
        <v>100</v>
      </c>
      <c r="O64" s="167">
        <v>100</v>
      </c>
      <c r="P64" s="167">
        <v>100</v>
      </c>
      <c r="Q64" s="167">
        <v>100</v>
      </c>
      <c r="R64" s="167">
        <v>100</v>
      </c>
      <c r="S64" s="167">
        <v>100</v>
      </c>
      <c r="T64" s="167">
        <v>100</v>
      </c>
      <c r="U64" s="167">
        <v>100</v>
      </c>
      <c r="V64" s="167">
        <v>100</v>
      </c>
      <c r="W64" s="167">
        <v>100</v>
      </c>
    </row>
    <row r="65" spans="1:23" x14ac:dyDescent="0.3">
      <c r="A65" s="40">
        <v>5601</v>
      </c>
      <c r="B65" s="40" t="s">
        <v>53</v>
      </c>
      <c r="C65" s="120">
        <v>1400</v>
      </c>
      <c r="D65" s="121">
        <f t="shared" si="0"/>
        <v>1</v>
      </c>
      <c r="E65" s="179"/>
      <c r="H65" s="205" t="s">
        <v>936</v>
      </c>
      <c r="I65" s="206" t="s">
        <v>938</v>
      </c>
      <c r="J65" s="207">
        <v>100</v>
      </c>
      <c r="K65" s="207">
        <v>100</v>
      </c>
      <c r="L65" s="207">
        <v>100</v>
      </c>
      <c r="M65" s="207">
        <v>100</v>
      </c>
      <c r="N65" s="207">
        <v>100</v>
      </c>
      <c r="O65" s="207">
        <v>100</v>
      </c>
      <c r="P65" s="207">
        <v>100</v>
      </c>
      <c r="Q65" s="207">
        <v>100</v>
      </c>
      <c r="R65" s="207">
        <v>100</v>
      </c>
      <c r="S65" s="207">
        <v>100</v>
      </c>
      <c r="T65" s="207">
        <v>100</v>
      </c>
      <c r="U65" s="207">
        <v>100</v>
      </c>
      <c r="V65" s="207">
        <v>100</v>
      </c>
      <c r="W65" s="207">
        <v>100</v>
      </c>
    </row>
    <row r="66" spans="1:23" x14ac:dyDescent="0.3">
      <c r="A66" s="40">
        <v>5602</v>
      </c>
      <c r="B66" s="40" t="s">
        <v>191</v>
      </c>
      <c r="C66" s="120">
        <v>1400</v>
      </c>
      <c r="D66" s="121">
        <f t="shared" si="0"/>
        <v>1</v>
      </c>
      <c r="E66" s="179"/>
      <c r="H66" s="204" t="s">
        <v>936</v>
      </c>
      <c r="I66" s="166" t="s">
        <v>939</v>
      </c>
      <c r="J66" s="167">
        <v>100</v>
      </c>
      <c r="K66" s="167">
        <v>100</v>
      </c>
      <c r="L66" s="167">
        <v>100</v>
      </c>
      <c r="M66" s="167">
        <v>100</v>
      </c>
      <c r="N66" s="167">
        <v>100</v>
      </c>
      <c r="O66" s="167">
        <v>100</v>
      </c>
      <c r="P66" s="167">
        <v>100</v>
      </c>
      <c r="Q66" s="167">
        <v>100</v>
      </c>
      <c r="R66" s="167">
        <v>100</v>
      </c>
      <c r="S66" s="167">
        <v>100</v>
      </c>
      <c r="T66" s="167">
        <v>100</v>
      </c>
      <c r="U66" s="167">
        <v>100</v>
      </c>
      <c r="V66" s="167">
        <v>100</v>
      </c>
      <c r="W66" s="167">
        <v>100</v>
      </c>
    </row>
    <row r="67" spans="1:23" x14ac:dyDescent="0.3">
      <c r="A67" s="40">
        <v>5603</v>
      </c>
      <c r="B67" s="40" t="s">
        <v>80</v>
      </c>
      <c r="C67" s="120">
        <v>1400</v>
      </c>
      <c r="D67" s="121">
        <f t="shared" si="0"/>
        <v>1</v>
      </c>
      <c r="E67" s="179"/>
      <c r="H67" s="205" t="s">
        <v>936</v>
      </c>
      <c r="I67" s="206" t="s">
        <v>731</v>
      </c>
      <c r="J67" s="207">
        <v>100</v>
      </c>
      <c r="K67" s="207">
        <v>100</v>
      </c>
      <c r="L67" s="207">
        <v>100</v>
      </c>
      <c r="M67" s="207">
        <v>100</v>
      </c>
      <c r="N67" s="207">
        <v>100</v>
      </c>
      <c r="O67" s="207">
        <v>100</v>
      </c>
      <c r="P67" s="207">
        <v>100</v>
      </c>
      <c r="Q67" s="207">
        <v>100</v>
      </c>
      <c r="R67" s="207">
        <v>100</v>
      </c>
      <c r="S67" s="207">
        <v>100</v>
      </c>
      <c r="T67" s="207">
        <v>100</v>
      </c>
      <c r="U67" s="207">
        <v>100</v>
      </c>
      <c r="V67" s="207">
        <v>100</v>
      </c>
      <c r="W67" s="207">
        <v>100</v>
      </c>
    </row>
    <row r="68" spans="1:23" x14ac:dyDescent="0.3">
      <c r="A68" s="40">
        <v>5604</v>
      </c>
      <c r="B68" s="40" t="s">
        <v>103</v>
      </c>
      <c r="C68" s="120">
        <v>1400</v>
      </c>
      <c r="D68" s="121">
        <f t="shared" ref="D68:D131" si="1">C68/1400</f>
        <v>1</v>
      </c>
      <c r="E68" s="179"/>
      <c r="H68" s="204" t="s">
        <v>936</v>
      </c>
      <c r="I68" s="166" t="s">
        <v>940</v>
      </c>
      <c r="J68" s="167">
        <v>100</v>
      </c>
      <c r="K68" s="167">
        <v>100</v>
      </c>
      <c r="L68" s="167">
        <v>100</v>
      </c>
      <c r="M68" s="167">
        <v>100</v>
      </c>
      <c r="N68" s="167">
        <v>100</v>
      </c>
      <c r="O68" s="167">
        <v>100</v>
      </c>
      <c r="P68" s="167">
        <v>100</v>
      </c>
      <c r="Q68" s="167">
        <v>100</v>
      </c>
      <c r="R68" s="167">
        <v>100</v>
      </c>
      <c r="S68" s="167">
        <v>100</v>
      </c>
      <c r="T68" s="167">
        <v>100</v>
      </c>
      <c r="U68" s="167">
        <v>100</v>
      </c>
      <c r="V68" s="167">
        <v>100</v>
      </c>
      <c r="W68" s="167">
        <v>100</v>
      </c>
    </row>
    <row r="69" spans="1:23" x14ac:dyDescent="0.3">
      <c r="A69" s="40">
        <v>5605</v>
      </c>
      <c r="B69" s="40" t="s">
        <v>81</v>
      </c>
      <c r="C69" s="120">
        <v>1400</v>
      </c>
      <c r="D69" s="121">
        <f t="shared" si="1"/>
        <v>1</v>
      </c>
      <c r="E69" s="179"/>
      <c r="H69" s="205" t="s">
        <v>936</v>
      </c>
      <c r="I69" s="206" t="s">
        <v>742</v>
      </c>
      <c r="J69" s="207">
        <v>100</v>
      </c>
      <c r="K69" s="207">
        <v>100</v>
      </c>
      <c r="L69" s="207">
        <v>100</v>
      </c>
      <c r="M69" s="207">
        <v>100</v>
      </c>
      <c r="N69" s="207">
        <v>100</v>
      </c>
      <c r="O69" s="207">
        <v>100</v>
      </c>
      <c r="P69" s="207">
        <v>100</v>
      </c>
      <c r="Q69" s="207">
        <v>100</v>
      </c>
      <c r="R69" s="207">
        <v>100</v>
      </c>
      <c r="S69" s="207">
        <v>100</v>
      </c>
      <c r="T69" s="207">
        <v>100</v>
      </c>
      <c r="U69" s="207">
        <v>100</v>
      </c>
      <c r="V69" s="207">
        <v>100</v>
      </c>
      <c r="W69" s="207">
        <v>100</v>
      </c>
    </row>
    <row r="70" spans="1:23" x14ac:dyDescent="0.3">
      <c r="A70" s="40">
        <v>5606</v>
      </c>
      <c r="B70" s="40" t="s">
        <v>50</v>
      </c>
      <c r="C70" s="120">
        <v>1400</v>
      </c>
      <c r="D70" s="121">
        <f t="shared" si="1"/>
        <v>1</v>
      </c>
      <c r="E70" s="179"/>
      <c r="H70" s="204" t="s">
        <v>936</v>
      </c>
      <c r="I70" s="166" t="s">
        <v>771</v>
      </c>
      <c r="J70" s="167">
        <v>100</v>
      </c>
      <c r="K70" s="167">
        <v>100</v>
      </c>
      <c r="L70" s="167">
        <v>100</v>
      </c>
      <c r="M70" s="167">
        <v>100</v>
      </c>
      <c r="N70" s="167">
        <v>100</v>
      </c>
      <c r="O70" s="167">
        <v>100</v>
      </c>
      <c r="P70" s="167">
        <v>100</v>
      </c>
      <c r="Q70" s="167">
        <v>100</v>
      </c>
      <c r="R70" s="167">
        <v>100</v>
      </c>
      <c r="S70" s="167">
        <v>100</v>
      </c>
      <c r="T70" s="167">
        <v>100</v>
      </c>
      <c r="U70" s="167">
        <v>100</v>
      </c>
      <c r="V70" s="167">
        <v>100</v>
      </c>
      <c r="W70" s="167">
        <v>100</v>
      </c>
    </row>
    <row r="71" spans="1:23" x14ac:dyDescent="0.3">
      <c r="A71" s="40">
        <v>5701</v>
      </c>
      <c r="B71" s="40" t="s">
        <v>116</v>
      </c>
      <c r="C71" s="120">
        <v>1400</v>
      </c>
      <c r="D71" s="121">
        <f t="shared" si="1"/>
        <v>1</v>
      </c>
      <c r="E71" s="179"/>
      <c r="H71" s="205" t="s">
        <v>936</v>
      </c>
      <c r="I71" s="206" t="s">
        <v>777</v>
      </c>
      <c r="J71" s="207">
        <v>100</v>
      </c>
      <c r="K71" s="207">
        <v>100</v>
      </c>
      <c r="L71" s="207">
        <v>100</v>
      </c>
      <c r="M71" s="207">
        <v>100</v>
      </c>
      <c r="N71" s="207">
        <v>100</v>
      </c>
      <c r="O71" s="207">
        <v>100</v>
      </c>
      <c r="P71" s="207">
        <v>100</v>
      </c>
      <c r="Q71" s="207">
        <v>100</v>
      </c>
      <c r="R71" s="207">
        <v>100</v>
      </c>
      <c r="S71" s="207">
        <v>100</v>
      </c>
      <c r="T71" s="207">
        <v>100</v>
      </c>
      <c r="U71" s="207">
        <v>100</v>
      </c>
      <c r="V71" s="207">
        <v>100</v>
      </c>
      <c r="W71" s="207">
        <v>100</v>
      </c>
    </row>
    <row r="72" spans="1:23" x14ac:dyDescent="0.3">
      <c r="A72" s="40">
        <v>5702</v>
      </c>
      <c r="B72" s="40" t="s">
        <v>157</v>
      </c>
      <c r="C72" s="120">
        <v>1400</v>
      </c>
      <c r="D72" s="121">
        <f t="shared" si="1"/>
        <v>1</v>
      </c>
      <c r="E72" s="179"/>
      <c r="H72" s="204" t="s">
        <v>936</v>
      </c>
      <c r="I72" s="166" t="s">
        <v>787</v>
      </c>
      <c r="J72" s="167">
        <v>100</v>
      </c>
      <c r="K72" s="167">
        <v>100</v>
      </c>
      <c r="L72" s="167">
        <v>100</v>
      </c>
      <c r="M72" s="167">
        <v>100</v>
      </c>
      <c r="N72" s="167">
        <v>100</v>
      </c>
      <c r="O72" s="167">
        <v>100</v>
      </c>
      <c r="P72" s="167">
        <v>100</v>
      </c>
      <c r="Q72" s="167">
        <v>100</v>
      </c>
      <c r="R72" s="167">
        <v>100</v>
      </c>
      <c r="S72" s="167">
        <v>100</v>
      </c>
      <c r="T72" s="167">
        <v>100</v>
      </c>
      <c r="U72" s="167">
        <v>100</v>
      </c>
      <c r="V72" s="167">
        <v>100</v>
      </c>
      <c r="W72" s="167">
        <v>100</v>
      </c>
    </row>
    <row r="73" spans="1:23" x14ac:dyDescent="0.3">
      <c r="A73" s="40">
        <v>5703</v>
      </c>
      <c r="B73" s="40" t="s">
        <v>167</v>
      </c>
      <c r="C73" s="120">
        <v>1400</v>
      </c>
      <c r="D73" s="121">
        <f t="shared" si="1"/>
        <v>1</v>
      </c>
      <c r="E73" s="179"/>
      <c r="H73" s="205" t="s">
        <v>936</v>
      </c>
      <c r="I73" s="206" t="s">
        <v>788</v>
      </c>
      <c r="J73" s="207">
        <v>100</v>
      </c>
      <c r="K73" s="207">
        <v>100</v>
      </c>
      <c r="L73" s="207">
        <v>100</v>
      </c>
      <c r="M73" s="207">
        <v>100</v>
      </c>
      <c r="N73" s="207">
        <v>100</v>
      </c>
      <c r="O73" s="207">
        <v>100</v>
      </c>
      <c r="P73" s="207">
        <v>100</v>
      </c>
      <c r="Q73" s="207">
        <v>100</v>
      </c>
      <c r="R73" s="207">
        <v>100</v>
      </c>
      <c r="S73" s="207">
        <v>100</v>
      </c>
      <c r="T73" s="207">
        <v>100</v>
      </c>
      <c r="U73" s="207">
        <v>100</v>
      </c>
      <c r="V73" s="207">
        <v>100</v>
      </c>
      <c r="W73" s="207">
        <v>100</v>
      </c>
    </row>
    <row r="74" spans="1:23" x14ac:dyDescent="0.3">
      <c r="A74" s="40">
        <v>5704</v>
      </c>
      <c r="B74" s="40" t="s">
        <v>221</v>
      </c>
      <c r="C74" s="120">
        <v>1400</v>
      </c>
      <c r="D74" s="121">
        <f t="shared" si="1"/>
        <v>1</v>
      </c>
      <c r="E74" s="179"/>
      <c r="H74" s="204" t="s">
        <v>936</v>
      </c>
      <c r="I74" s="166" t="s">
        <v>801</v>
      </c>
      <c r="J74" s="167">
        <v>100</v>
      </c>
      <c r="K74" s="167">
        <v>100</v>
      </c>
      <c r="L74" s="167">
        <v>100</v>
      </c>
      <c r="M74" s="167">
        <v>100</v>
      </c>
      <c r="N74" s="167">
        <v>100</v>
      </c>
      <c r="O74" s="167">
        <v>100</v>
      </c>
      <c r="P74" s="167">
        <v>100</v>
      </c>
      <c r="Q74" s="167">
        <v>100</v>
      </c>
      <c r="R74" s="167">
        <v>100</v>
      </c>
      <c r="S74" s="167">
        <v>100</v>
      </c>
      <c r="T74" s="167">
        <v>100</v>
      </c>
      <c r="U74" s="167">
        <v>100</v>
      </c>
      <c r="V74" s="167">
        <v>100</v>
      </c>
      <c r="W74" s="167">
        <v>100</v>
      </c>
    </row>
    <row r="75" spans="1:23" x14ac:dyDescent="0.3">
      <c r="A75" s="40">
        <v>5705</v>
      </c>
      <c r="B75" s="40" t="s">
        <v>275</v>
      </c>
      <c r="C75" s="120">
        <v>1400</v>
      </c>
      <c r="D75" s="121">
        <f t="shared" si="1"/>
        <v>1</v>
      </c>
      <c r="E75" s="179"/>
      <c r="H75" s="205" t="s">
        <v>936</v>
      </c>
      <c r="I75" s="206" t="s">
        <v>815</v>
      </c>
      <c r="J75" s="207">
        <v>100</v>
      </c>
      <c r="K75" s="207">
        <v>100</v>
      </c>
      <c r="L75" s="207">
        <v>100</v>
      </c>
      <c r="M75" s="207">
        <v>100</v>
      </c>
      <c r="N75" s="207">
        <v>100</v>
      </c>
      <c r="O75" s="207">
        <v>100</v>
      </c>
      <c r="P75" s="207">
        <v>100</v>
      </c>
      <c r="Q75" s="207">
        <v>100</v>
      </c>
      <c r="R75" s="207">
        <v>100</v>
      </c>
      <c r="S75" s="207">
        <v>100</v>
      </c>
      <c r="T75" s="207">
        <v>100</v>
      </c>
      <c r="U75" s="207">
        <v>100</v>
      </c>
      <c r="V75" s="207">
        <v>100</v>
      </c>
      <c r="W75" s="207">
        <v>100</v>
      </c>
    </row>
    <row r="76" spans="1:23" x14ac:dyDescent="0.3">
      <c r="A76" s="40">
        <v>5706</v>
      </c>
      <c r="B76" s="40" t="s">
        <v>210</v>
      </c>
      <c r="C76" s="120">
        <v>1400</v>
      </c>
      <c r="D76" s="121">
        <f t="shared" si="1"/>
        <v>1</v>
      </c>
      <c r="E76" s="179"/>
      <c r="H76" s="204" t="s">
        <v>936</v>
      </c>
      <c r="I76" s="166" t="s">
        <v>828</v>
      </c>
      <c r="J76" s="167">
        <v>100</v>
      </c>
      <c r="K76" s="167">
        <v>100</v>
      </c>
      <c r="L76" s="167">
        <v>100</v>
      </c>
      <c r="M76" s="167">
        <v>100</v>
      </c>
      <c r="N76" s="167">
        <v>100</v>
      </c>
      <c r="O76" s="167">
        <v>100</v>
      </c>
      <c r="P76" s="167">
        <v>100</v>
      </c>
      <c r="Q76" s="167">
        <v>100</v>
      </c>
      <c r="R76" s="167">
        <v>100</v>
      </c>
      <c r="S76" s="167">
        <v>100</v>
      </c>
      <c r="T76" s="167">
        <v>100</v>
      </c>
      <c r="U76" s="167">
        <v>100</v>
      </c>
      <c r="V76" s="167">
        <v>100</v>
      </c>
      <c r="W76" s="167">
        <v>100</v>
      </c>
    </row>
    <row r="77" spans="1:23" x14ac:dyDescent="0.3">
      <c r="A77" s="40">
        <v>5801</v>
      </c>
      <c r="B77" s="40" t="s">
        <v>48</v>
      </c>
      <c r="C77" s="120">
        <v>1400</v>
      </c>
      <c r="D77" s="121">
        <f t="shared" si="1"/>
        <v>1</v>
      </c>
      <c r="E77" s="179"/>
      <c r="H77" s="205" t="s">
        <v>936</v>
      </c>
      <c r="I77" s="206" t="s">
        <v>838</v>
      </c>
      <c r="J77" s="207">
        <v>100</v>
      </c>
      <c r="K77" s="207">
        <v>100</v>
      </c>
      <c r="L77" s="207">
        <v>100</v>
      </c>
      <c r="M77" s="207">
        <v>100</v>
      </c>
      <c r="N77" s="207">
        <v>100</v>
      </c>
      <c r="O77" s="207">
        <v>100</v>
      </c>
      <c r="P77" s="207">
        <v>100</v>
      </c>
      <c r="Q77" s="207">
        <v>100</v>
      </c>
      <c r="R77" s="207">
        <v>100</v>
      </c>
      <c r="S77" s="207">
        <v>100</v>
      </c>
      <c r="T77" s="207">
        <v>100</v>
      </c>
      <c r="U77" s="207">
        <v>100</v>
      </c>
      <c r="V77" s="207">
        <v>100</v>
      </c>
      <c r="W77" s="207">
        <v>100</v>
      </c>
    </row>
    <row r="78" spans="1:23" x14ac:dyDescent="0.3">
      <c r="A78" s="40">
        <v>5802</v>
      </c>
      <c r="B78" s="40" t="s">
        <v>88</v>
      </c>
      <c r="C78" s="120">
        <v>1400</v>
      </c>
      <c r="D78" s="121">
        <f t="shared" si="1"/>
        <v>1</v>
      </c>
      <c r="E78" s="179"/>
      <c r="H78" s="204" t="s">
        <v>936</v>
      </c>
      <c r="I78" s="166" t="s">
        <v>839</v>
      </c>
      <c r="J78" s="167">
        <v>100</v>
      </c>
      <c r="K78" s="167">
        <v>100</v>
      </c>
      <c r="L78" s="167">
        <v>100</v>
      </c>
      <c r="M78" s="167">
        <v>100</v>
      </c>
      <c r="N78" s="167">
        <v>100</v>
      </c>
      <c r="O78" s="167">
        <v>100</v>
      </c>
      <c r="P78" s="167">
        <v>100</v>
      </c>
      <c r="Q78" s="167">
        <v>100</v>
      </c>
      <c r="R78" s="167">
        <v>100</v>
      </c>
      <c r="S78" s="167">
        <v>100</v>
      </c>
      <c r="T78" s="167">
        <v>100</v>
      </c>
      <c r="U78" s="167">
        <v>100</v>
      </c>
      <c r="V78" s="167">
        <v>100</v>
      </c>
      <c r="W78" s="167">
        <v>100</v>
      </c>
    </row>
    <row r="79" spans="1:23" x14ac:dyDescent="0.3">
      <c r="A79" s="40">
        <v>5803</v>
      </c>
      <c r="B79" s="40" t="s">
        <v>93</v>
      </c>
      <c r="C79" s="120">
        <v>1400</v>
      </c>
      <c r="D79" s="121">
        <f t="shared" si="1"/>
        <v>1</v>
      </c>
      <c r="E79" s="179"/>
      <c r="H79" s="205" t="s">
        <v>936</v>
      </c>
      <c r="I79" s="206" t="s">
        <v>843</v>
      </c>
      <c r="J79" s="207">
        <v>100</v>
      </c>
      <c r="K79" s="207">
        <v>100</v>
      </c>
      <c r="L79" s="207">
        <v>100</v>
      </c>
      <c r="M79" s="207">
        <v>100</v>
      </c>
      <c r="N79" s="207">
        <v>100</v>
      </c>
      <c r="O79" s="207">
        <v>100</v>
      </c>
      <c r="P79" s="207">
        <v>100</v>
      </c>
      <c r="Q79" s="207">
        <v>100</v>
      </c>
      <c r="R79" s="207">
        <v>100</v>
      </c>
      <c r="S79" s="207">
        <v>100</v>
      </c>
      <c r="T79" s="207">
        <v>100</v>
      </c>
      <c r="U79" s="207">
        <v>100</v>
      </c>
      <c r="V79" s="207">
        <v>100</v>
      </c>
      <c r="W79" s="207">
        <v>100</v>
      </c>
    </row>
    <row r="80" spans="1:23" x14ac:dyDescent="0.3">
      <c r="A80" s="40">
        <v>5804</v>
      </c>
      <c r="B80" s="40" t="s">
        <v>30</v>
      </c>
      <c r="C80" s="120">
        <v>1400</v>
      </c>
      <c r="D80" s="121">
        <f t="shared" si="1"/>
        <v>1</v>
      </c>
      <c r="E80" s="179"/>
      <c r="H80" s="204" t="s">
        <v>936</v>
      </c>
      <c r="I80" s="166" t="s">
        <v>854</v>
      </c>
      <c r="J80" s="167">
        <v>100</v>
      </c>
      <c r="K80" s="167">
        <v>100</v>
      </c>
      <c r="L80" s="167">
        <v>100</v>
      </c>
      <c r="M80" s="167">
        <v>100</v>
      </c>
      <c r="N80" s="167">
        <v>100</v>
      </c>
      <c r="O80" s="167">
        <v>100</v>
      </c>
      <c r="P80" s="167">
        <v>100</v>
      </c>
      <c r="Q80" s="167">
        <v>100</v>
      </c>
      <c r="R80" s="167">
        <v>100</v>
      </c>
      <c r="S80" s="167">
        <v>100</v>
      </c>
      <c r="T80" s="167">
        <v>100</v>
      </c>
      <c r="U80" s="167">
        <v>100</v>
      </c>
      <c r="V80" s="167">
        <v>100</v>
      </c>
      <c r="W80" s="167">
        <v>100</v>
      </c>
    </row>
    <row r="81" spans="1:23" x14ac:dyDescent="0.3">
      <c r="A81" s="40">
        <v>6101</v>
      </c>
      <c r="B81" s="40" t="s">
        <v>25</v>
      </c>
      <c r="C81" s="120">
        <v>1400</v>
      </c>
      <c r="D81" s="121">
        <f t="shared" si="1"/>
        <v>1</v>
      </c>
      <c r="E81" s="179"/>
      <c r="H81" s="205" t="s">
        <v>936</v>
      </c>
      <c r="I81" s="206" t="s">
        <v>864</v>
      </c>
      <c r="J81" s="207">
        <v>100</v>
      </c>
      <c r="K81" s="207">
        <v>100</v>
      </c>
      <c r="L81" s="207">
        <v>100</v>
      </c>
      <c r="M81" s="207">
        <v>100</v>
      </c>
      <c r="N81" s="207">
        <v>100</v>
      </c>
      <c r="O81" s="207">
        <v>100</v>
      </c>
      <c r="P81" s="207">
        <v>100</v>
      </c>
      <c r="Q81" s="207">
        <v>100</v>
      </c>
      <c r="R81" s="207">
        <v>100</v>
      </c>
      <c r="S81" s="207">
        <v>100</v>
      </c>
      <c r="T81" s="207">
        <v>100</v>
      </c>
      <c r="U81" s="207">
        <v>100</v>
      </c>
      <c r="V81" s="207">
        <v>100</v>
      </c>
      <c r="W81" s="207">
        <v>100</v>
      </c>
    </row>
    <row r="82" spans="1:23" x14ac:dyDescent="0.3">
      <c r="A82" s="40">
        <v>6102</v>
      </c>
      <c r="B82" s="40" t="s">
        <v>148</v>
      </c>
      <c r="C82" s="120">
        <v>1400</v>
      </c>
      <c r="D82" s="121">
        <f t="shared" si="1"/>
        <v>1</v>
      </c>
      <c r="E82" s="179"/>
      <c r="H82" s="204" t="s">
        <v>936</v>
      </c>
      <c r="I82" s="166" t="s">
        <v>868</v>
      </c>
      <c r="J82" s="167">
        <v>100</v>
      </c>
      <c r="K82" s="167">
        <v>100</v>
      </c>
      <c r="L82" s="167">
        <v>100</v>
      </c>
      <c r="M82" s="167">
        <v>100</v>
      </c>
      <c r="N82" s="167">
        <v>100</v>
      </c>
      <c r="O82" s="167">
        <v>100</v>
      </c>
      <c r="P82" s="167">
        <v>100</v>
      </c>
      <c r="Q82" s="167">
        <v>100</v>
      </c>
      <c r="R82" s="167">
        <v>100</v>
      </c>
      <c r="S82" s="167">
        <v>100</v>
      </c>
      <c r="T82" s="167">
        <v>100</v>
      </c>
      <c r="U82" s="167">
        <v>100</v>
      </c>
      <c r="V82" s="167">
        <v>100</v>
      </c>
      <c r="W82" s="167">
        <v>100</v>
      </c>
    </row>
    <row r="83" spans="1:23" x14ac:dyDescent="0.3">
      <c r="A83" s="40">
        <v>6103</v>
      </c>
      <c r="B83" s="40" t="s">
        <v>174</v>
      </c>
      <c r="C83" s="120">
        <v>1400</v>
      </c>
      <c r="D83" s="121">
        <f t="shared" si="1"/>
        <v>1</v>
      </c>
      <c r="E83" s="179"/>
      <c r="H83" s="205" t="s">
        <v>936</v>
      </c>
      <c r="I83" s="206" t="s">
        <v>870</v>
      </c>
      <c r="J83" s="207">
        <v>100</v>
      </c>
      <c r="K83" s="207">
        <v>100</v>
      </c>
      <c r="L83" s="207">
        <v>100</v>
      </c>
      <c r="M83" s="207">
        <v>100</v>
      </c>
      <c r="N83" s="207">
        <v>100</v>
      </c>
      <c r="O83" s="207">
        <v>100</v>
      </c>
      <c r="P83" s="207">
        <v>100</v>
      </c>
      <c r="Q83" s="207">
        <v>100</v>
      </c>
      <c r="R83" s="207">
        <v>100</v>
      </c>
      <c r="S83" s="207">
        <v>100</v>
      </c>
      <c r="T83" s="207">
        <v>100</v>
      </c>
      <c r="U83" s="207">
        <v>100</v>
      </c>
      <c r="V83" s="207">
        <v>100</v>
      </c>
      <c r="W83" s="207">
        <v>100</v>
      </c>
    </row>
    <row r="84" spans="1:23" x14ac:dyDescent="0.3">
      <c r="A84" s="40">
        <v>6104</v>
      </c>
      <c r="B84" s="40" t="s">
        <v>193</v>
      </c>
      <c r="C84" s="120">
        <v>1400</v>
      </c>
      <c r="D84" s="121">
        <f t="shared" si="1"/>
        <v>1</v>
      </c>
      <c r="E84" s="179"/>
      <c r="H84" s="204" t="s">
        <v>936</v>
      </c>
      <c r="I84" s="166" t="s">
        <v>889</v>
      </c>
      <c r="J84" s="167">
        <v>100</v>
      </c>
      <c r="K84" s="167">
        <v>100</v>
      </c>
      <c r="L84" s="167">
        <v>100</v>
      </c>
      <c r="M84" s="167">
        <v>100</v>
      </c>
      <c r="N84" s="167">
        <v>100</v>
      </c>
      <c r="O84" s="167">
        <v>100</v>
      </c>
      <c r="P84" s="167">
        <v>100</v>
      </c>
      <c r="Q84" s="167">
        <v>100</v>
      </c>
      <c r="R84" s="167">
        <v>100</v>
      </c>
      <c r="S84" s="167">
        <v>100</v>
      </c>
      <c r="T84" s="167">
        <v>100</v>
      </c>
      <c r="U84" s="167">
        <v>100</v>
      </c>
      <c r="V84" s="167">
        <v>100</v>
      </c>
      <c r="W84" s="167">
        <v>100</v>
      </c>
    </row>
    <row r="85" spans="1:23" x14ac:dyDescent="0.3">
      <c r="A85" s="40">
        <v>6105</v>
      </c>
      <c r="B85" s="40" t="s">
        <v>110</v>
      </c>
      <c r="C85" s="120">
        <v>1400</v>
      </c>
      <c r="D85" s="121">
        <f t="shared" si="1"/>
        <v>1</v>
      </c>
      <c r="E85" s="179"/>
      <c r="H85" s="205" t="s">
        <v>936</v>
      </c>
      <c r="I85" s="206" t="s">
        <v>891</v>
      </c>
      <c r="J85" s="207">
        <v>100</v>
      </c>
      <c r="K85" s="207">
        <v>100</v>
      </c>
      <c r="L85" s="207">
        <v>100</v>
      </c>
      <c r="M85" s="207">
        <v>100</v>
      </c>
      <c r="N85" s="207">
        <v>100</v>
      </c>
      <c r="O85" s="207">
        <v>100</v>
      </c>
      <c r="P85" s="207">
        <v>100</v>
      </c>
      <c r="Q85" s="207">
        <v>100</v>
      </c>
      <c r="R85" s="207">
        <v>100</v>
      </c>
      <c r="S85" s="207">
        <v>100</v>
      </c>
      <c r="T85" s="207">
        <v>100</v>
      </c>
      <c r="U85" s="207">
        <v>100</v>
      </c>
      <c r="V85" s="207">
        <v>100</v>
      </c>
      <c r="W85" s="207">
        <v>100</v>
      </c>
    </row>
    <row r="86" spans="1:23" x14ac:dyDescent="0.3">
      <c r="A86" s="40">
        <v>6106</v>
      </c>
      <c r="B86" s="40" t="s">
        <v>105</v>
      </c>
      <c r="C86" s="120">
        <v>1400</v>
      </c>
      <c r="D86" s="121">
        <f t="shared" si="1"/>
        <v>1</v>
      </c>
      <c r="E86" s="179"/>
      <c r="H86" s="204" t="s">
        <v>936</v>
      </c>
      <c r="I86" s="166" t="s">
        <v>911</v>
      </c>
      <c r="J86" s="167">
        <v>100</v>
      </c>
      <c r="K86" s="167">
        <v>100</v>
      </c>
      <c r="L86" s="167">
        <v>100</v>
      </c>
      <c r="M86" s="167">
        <v>100</v>
      </c>
      <c r="N86" s="167">
        <v>100</v>
      </c>
      <c r="O86" s="167">
        <v>100</v>
      </c>
      <c r="P86" s="167">
        <v>100</v>
      </c>
      <c r="Q86" s="167">
        <v>100</v>
      </c>
      <c r="R86" s="167">
        <v>100</v>
      </c>
      <c r="S86" s="167">
        <v>100</v>
      </c>
      <c r="T86" s="167">
        <v>100</v>
      </c>
      <c r="U86" s="167">
        <v>100</v>
      </c>
      <c r="V86" s="167">
        <v>100</v>
      </c>
      <c r="W86" s="167">
        <v>100</v>
      </c>
    </row>
    <row r="87" spans="1:23" x14ac:dyDescent="0.3">
      <c r="A87" s="40">
        <v>6107</v>
      </c>
      <c r="B87" s="40" t="s">
        <v>181</v>
      </c>
      <c r="C87" s="120">
        <v>1400</v>
      </c>
      <c r="D87" s="121">
        <f t="shared" si="1"/>
        <v>1</v>
      </c>
      <c r="E87" s="179"/>
      <c r="H87" s="205" t="s">
        <v>936</v>
      </c>
      <c r="I87" s="206" t="s">
        <v>917</v>
      </c>
      <c r="J87" s="207">
        <v>100</v>
      </c>
      <c r="K87" s="207">
        <v>100</v>
      </c>
      <c r="L87" s="207">
        <v>100</v>
      </c>
      <c r="M87" s="207">
        <v>100</v>
      </c>
      <c r="N87" s="207">
        <v>100</v>
      </c>
      <c r="O87" s="207">
        <v>100</v>
      </c>
      <c r="P87" s="207">
        <v>100</v>
      </c>
      <c r="Q87" s="207">
        <v>100</v>
      </c>
      <c r="R87" s="207">
        <v>100</v>
      </c>
      <c r="S87" s="207">
        <v>100</v>
      </c>
      <c r="T87" s="207">
        <v>100</v>
      </c>
      <c r="U87" s="207">
        <v>100</v>
      </c>
      <c r="V87" s="207">
        <v>100</v>
      </c>
      <c r="W87" s="207">
        <v>100</v>
      </c>
    </row>
    <row r="88" spans="1:23" x14ac:dyDescent="0.3">
      <c r="A88" s="40">
        <v>6108</v>
      </c>
      <c r="B88" s="40" t="s">
        <v>67</v>
      </c>
      <c r="C88" s="120">
        <v>1400</v>
      </c>
      <c r="D88" s="121">
        <f t="shared" si="1"/>
        <v>1</v>
      </c>
      <c r="E88" s="179"/>
      <c r="H88" s="204" t="s">
        <v>936</v>
      </c>
      <c r="I88" s="166" t="s">
        <v>919</v>
      </c>
      <c r="J88" s="167">
        <v>100</v>
      </c>
      <c r="K88" s="167">
        <v>100</v>
      </c>
      <c r="L88" s="167">
        <v>100</v>
      </c>
      <c r="M88" s="167">
        <v>100</v>
      </c>
      <c r="N88" s="167">
        <v>100</v>
      </c>
      <c r="O88" s="167">
        <v>100</v>
      </c>
      <c r="P88" s="167">
        <v>100</v>
      </c>
      <c r="Q88" s="167">
        <v>100</v>
      </c>
      <c r="R88" s="167">
        <v>100</v>
      </c>
      <c r="S88" s="167">
        <v>100</v>
      </c>
      <c r="T88" s="167">
        <v>100</v>
      </c>
      <c r="U88" s="167">
        <v>100</v>
      </c>
      <c r="V88" s="167">
        <v>100</v>
      </c>
      <c r="W88" s="167">
        <v>100</v>
      </c>
    </row>
    <row r="89" spans="1:23" x14ac:dyDescent="0.3">
      <c r="A89" s="40">
        <v>6109</v>
      </c>
      <c r="B89" s="40" t="s">
        <v>282</v>
      </c>
      <c r="C89" s="120">
        <v>1400</v>
      </c>
      <c r="D89" s="121">
        <f t="shared" si="1"/>
        <v>1</v>
      </c>
      <c r="E89" s="179"/>
      <c r="H89" s="205" t="s">
        <v>936</v>
      </c>
      <c r="I89" s="206" t="s">
        <v>924</v>
      </c>
      <c r="J89" s="207">
        <v>100</v>
      </c>
      <c r="K89" s="207">
        <v>100</v>
      </c>
      <c r="L89" s="207">
        <v>100</v>
      </c>
      <c r="M89" s="207">
        <v>100</v>
      </c>
      <c r="N89" s="207">
        <v>100</v>
      </c>
      <c r="O89" s="207">
        <v>100</v>
      </c>
      <c r="P89" s="207">
        <v>100</v>
      </c>
      <c r="Q89" s="207">
        <v>100</v>
      </c>
      <c r="R89" s="207">
        <v>100</v>
      </c>
      <c r="S89" s="207">
        <v>100</v>
      </c>
      <c r="T89" s="207">
        <v>100</v>
      </c>
      <c r="U89" s="207">
        <v>100</v>
      </c>
      <c r="V89" s="207">
        <v>100</v>
      </c>
      <c r="W89" s="207">
        <v>100</v>
      </c>
    </row>
    <row r="90" spans="1:23" x14ac:dyDescent="0.3">
      <c r="A90" s="40">
        <v>6110</v>
      </c>
      <c r="B90" s="40" t="s">
        <v>119</v>
      </c>
      <c r="C90" s="120">
        <v>1400</v>
      </c>
      <c r="D90" s="121">
        <f t="shared" si="1"/>
        <v>1</v>
      </c>
      <c r="E90" s="179"/>
      <c r="H90" s="204" t="s">
        <v>941</v>
      </c>
      <c r="I90" s="166" t="s">
        <v>612</v>
      </c>
      <c r="J90" s="167">
        <v>100</v>
      </c>
      <c r="K90" s="167">
        <v>100</v>
      </c>
      <c r="L90" s="167">
        <v>100</v>
      </c>
      <c r="M90" s="167">
        <v>100</v>
      </c>
      <c r="N90" s="167">
        <v>100</v>
      </c>
      <c r="O90" s="167">
        <v>100</v>
      </c>
      <c r="P90" s="167">
        <v>100</v>
      </c>
      <c r="Q90" s="167">
        <v>100</v>
      </c>
      <c r="R90" s="167">
        <v>100</v>
      </c>
      <c r="S90" s="167">
        <v>100</v>
      </c>
      <c r="T90" s="167">
        <v>100</v>
      </c>
      <c r="U90" s="167">
        <v>100</v>
      </c>
      <c r="V90" s="167">
        <v>100</v>
      </c>
      <c r="W90" s="167">
        <v>100</v>
      </c>
    </row>
    <row r="91" spans="1:23" x14ac:dyDescent="0.3">
      <c r="A91" s="40">
        <v>6111</v>
      </c>
      <c r="B91" s="40" t="s">
        <v>171</v>
      </c>
      <c r="C91" s="120">
        <v>1400</v>
      </c>
      <c r="D91" s="121">
        <f t="shared" si="1"/>
        <v>1</v>
      </c>
      <c r="E91" s="179"/>
      <c r="H91" s="205" t="s">
        <v>941</v>
      </c>
      <c r="I91" s="206" t="s">
        <v>622</v>
      </c>
      <c r="J91" s="207">
        <v>100</v>
      </c>
      <c r="K91" s="207">
        <v>100</v>
      </c>
      <c r="L91" s="207">
        <v>100</v>
      </c>
      <c r="M91" s="207">
        <v>100</v>
      </c>
      <c r="N91" s="207">
        <v>100</v>
      </c>
      <c r="O91" s="207">
        <v>100</v>
      </c>
      <c r="P91" s="207">
        <v>100</v>
      </c>
      <c r="Q91" s="207">
        <v>100</v>
      </c>
      <c r="R91" s="207">
        <v>100</v>
      </c>
      <c r="S91" s="207">
        <v>100</v>
      </c>
      <c r="T91" s="207">
        <v>100</v>
      </c>
      <c r="U91" s="207">
        <v>100</v>
      </c>
      <c r="V91" s="207">
        <v>100</v>
      </c>
      <c r="W91" s="207">
        <v>100</v>
      </c>
    </row>
    <row r="92" spans="1:23" x14ac:dyDescent="0.3">
      <c r="A92" s="40">
        <v>6112</v>
      </c>
      <c r="B92" s="40" t="s">
        <v>224</v>
      </c>
      <c r="C92" s="120">
        <v>1400</v>
      </c>
      <c r="D92" s="121">
        <f t="shared" si="1"/>
        <v>1</v>
      </c>
      <c r="E92" s="179"/>
      <c r="H92" s="204" t="s">
        <v>941</v>
      </c>
      <c r="I92" s="166" t="s">
        <v>629</v>
      </c>
      <c r="J92" s="167">
        <v>100</v>
      </c>
      <c r="K92" s="167">
        <v>100</v>
      </c>
      <c r="L92" s="167">
        <v>100</v>
      </c>
      <c r="M92" s="167">
        <v>100</v>
      </c>
      <c r="N92" s="167">
        <v>100</v>
      </c>
      <c r="O92" s="167">
        <v>100</v>
      </c>
      <c r="P92" s="167">
        <v>100</v>
      </c>
      <c r="Q92" s="167">
        <v>100</v>
      </c>
      <c r="R92" s="167">
        <v>100</v>
      </c>
      <c r="S92" s="167">
        <v>100</v>
      </c>
      <c r="T92" s="167">
        <v>100</v>
      </c>
      <c r="U92" s="167">
        <v>100</v>
      </c>
      <c r="V92" s="167">
        <v>100</v>
      </c>
      <c r="W92" s="167">
        <v>100</v>
      </c>
    </row>
    <row r="93" spans="1:23" x14ac:dyDescent="0.3">
      <c r="A93" s="40">
        <v>6113</v>
      </c>
      <c r="B93" s="40" t="s">
        <v>271</v>
      </c>
      <c r="C93" s="120">
        <v>1400</v>
      </c>
      <c r="D93" s="121">
        <f t="shared" si="1"/>
        <v>1</v>
      </c>
      <c r="E93" s="179"/>
      <c r="H93" s="205" t="s">
        <v>942</v>
      </c>
      <c r="I93" s="206" t="s">
        <v>641</v>
      </c>
      <c r="J93" s="207">
        <v>100</v>
      </c>
      <c r="K93" s="207">
        <v>100</v>
      </c>
      <c r="L93" s="207">
        <v>100</v>
      </c>
      <c r="M93" s="207">
        <v>100</v>
      </c>
      <c r="N93" s="207">
        <v>100</v>
      </c>
      <c r="O93" s="207">
        <v>100</v>
      </c>
      <c r="P93" s="207">
        <v>100</v>
      </c>
      <c r="Q93" s="207">
        <v>100</v>
      </c>
      <c r="R93" s="207">
        <v>100</v>
      </c>
      <c r="S93" s="207">
        <v>100</v>
      </c>
      <c r="T93" s="207">
        <v>100</v>
      </c>
      <c r="U93" s="207">
        <v>100</v>
      </c>
      <c r="V93" s="207">
        <v>100</v>
      </c>
      <c r="W93" s="207">
        <v>100</v>
      </c>
    </row>
    <row r="94" spans="1:23" x14ac:dyDescent="0.3">
      <c r="A94" s="40">
        <v>6114</v>
      </c>
      <c r="B94" s="40" t="s">
        <v>211</v>
      </c>
      <c r="C94" s="120">
        <v>1400</v>
      </c>
      <c r="D94" s="121">
        <f t="shared" si="1"/>
        <v>1</v>
      </c>
      <c r="E94" s="179"/>
      <c r="H94" s="204" t="s">
        <v>941</v>
      </c>
      <c r="I94" s="166" t="s">
        <v>642</v>
      </c>
      <c r="J94" s="167">
        <v>100</v>
      </c>
      <c r="K94" s="167">
        <v>100</v>
      </c>
      <c r="L94" s="167">
        <v>100</v>
      </c>
      <c r="M94" s="167">
        <v>100</v>
      </c>
      <c r="N94" s="167">
        <v>100</v>
      </c>
      <c r="O94" s="167">
        <v>100</v>
      </c>
      <c r="P94" s="167">
        <v>100</v>
      </c>
      <c r="Q94" s="167">
        <v>100</v>
      </c>
      <c r="R94" s="167">
        <v>100</v>
      </c>
      <c r="S94" s="167">
        <v>100</v>
      </c>
      <c r="T94" s="167">
        <v>100</v>
      </c>
      <c r="U94" s="167">
        <v>100</v>
      </c>
      <c r="V94" s="167">
        <v>100</v>
      </c>
      <c r="W94" s="167">
        <v>100</v>
      </c>
    </row>
    <row r="95" spans="1:23" x14ac:dyDescent="0.3">
      <c r="A95" s="40">
        <v>6115</v>
      </c>
      <c r="B95" s="40" t="s">
        <v>196</v>
      </c>
      <c r="C95" s="120">
        <v>1400</v>
      </c>
      <c r="D95" s="121">
        <f t="shared" si="1"/>
        <v>1</v>
      </c>
      <c r="E95" s="179"/>
      <c r="H95" s="205" t="s">
        <v>941</v>
      </c>
      <c r="I95" s="206" t="s">
        <v>663</v>
      </c>
      <c r="J95" s="207">
        <v>100</v>
      </c>
      <c r="K95" s="207">
        <v>100</v>
      </c>
      <c r="L95" s="207">
        <v>100</v>
      </c>
      <c r="M95" s="207">
        <v>100</v>
      </c>
      <c r="N95" s="207">
        <v>100</v>
      </c>
      <c r="O95" s="207">
        <v>100</v>
      </c>
      <c r="P95" s="207">
        <v>100</v>
      </c>
      <c r="Q95" s="207">
        <v>100</v>
      </c>
      <c r="R95" s="207">
        <v>100</v>
      </c>
      <c r="S95" s="207">
        <v>100</v>
      </c>
      <c r="T95" s="207">
        <v>100</v>
      </c>
      <c r="U95" s="207">
        <v>100</v>
      </c>
      <c r="V95" s="207">
        <v>100</v>
      </c>
      <c r="W95" s="207">
        <v>100</v>
      </c>
    </row>
    <row r="96" spans="1:23" x14ac:dyDescent="0.3">
      <c r="A96" s="40">
        <v>6116</v>
      </c>
      <c r="B96" s="40" t="s">
        <v>371</v>
      </c>
      <c r="C96" s="120">
        <v>1400</v>
      </c>
      <c r="D96" s="121">
        <f t="shared" si="1"/>
        <v>1</v>
      </c>
      <c r="E96" s="179"/>
      <c r="H96" s="204" t="s">
        <v>942</v>
      </c>
      <c r="I96" s="166" t="s">
        <v>668</v>
      </c>
      <c r="J96" s="167">
        <v>100</v>
      </c>
      <c r="K96" s="167">
        <v>100</v>
      </c>
      <c r="L96" s="167">
        <v>100</v>
      </c>
      <c r="M96" s="167">
        <v>100</v>
      </c>
      <c r="N96" s="167">
        <v>100</v>
      </c>
      <c r="O96" s="167">
        <v>100</v>
      </c>
      <c r="P96" s="167">
        <v>100</v>
      </c>
      <c r="Q96" s="167">
        <v>100</v>
      </c>
      <c r="R96" s="167">
        <v>100</v>
      </c>
      <c r="S96" s="167">
        <v>100</v>
      </c>
      <c r="T96" s="167">
        <v>100</v>
      </c>
      <c r="U96" s="167">
        <v>100</v>
      </c>
      <c r="V96" s="167">
        <v>100</v>
      </c>
      <c r="W96" s="167">
        <v>100</v>
      </c>
    </row>
    <row r="97" spans="1:23" x14ac:dyDescent="0.3">
      <c r="A97" s="40">
        <v>6117</v>
      </c>
      <c r="B97" s="40" t="s">
        <v>162</v>
      </c>
      <c r="C97" s="120">
        <v>1400</v>
      </c>
      <c r="D97" s="121">
        <f t="shared" si="1"/>
        <v>1</v>
      </c>
      <c r="E97" s="179"/>
      <c r="H97" s="205" t="s">
        <v>941</v>
      </c>
      <c r="I97" s="206" t="s">
        <v>679</v>
      </c>
      <c r="J97" s="207">
        <v>100</v>
      </c>
      <c r="K97" s="207">
        <v>100</v>
      </c>
      <c r="L97" s="207">
        <v>100</v>
      </c>
      <c r="M97" s="207">
        <v>100</v>
      </c>
      <c r="N97" s="207">
        <v>100</v>
      </c>
      <c r="O97" s="207">
        <v>100</v>
      </c>
      <c r="P97" s="207">
        <v>100</v>
      </c>
      <c r="Q97" s="207">
        <v>100</v>
      </c>
      <c r="R97" s="207">
        <v>100</v>
      </c>
      <c r="S97" s="207">
        <v>100</v>
      </c>
      <c r="T97" s="207">
        <v>100</v>
      </c>
      <c r="U97" s="207">
        <v>100</v>
      </c>
      <c r="V97" s="207">
        <v>100</v>
      </c>
      <c r="W97" s="207">
        <v>100</v>
      </c>
    </row>
    <row r="98" spans="1:23" x14ac:dyDescent="0.3">
      <c r="A98" s="40">
        <v>6201</v>
      </c>
      <c r="B98" s="40" t="s">
        <v>118</v>
      </c>
      <c r="C98" s="120">
        <v>1400</v>
      </c>
      <c r="D98" s="121">
        <f t="shared" si="1"/>
        <v>1</v>
      </c>
      <c r="E98" s="179"/>
      <c r="H98" s="204" t="s">
        <v>942</v>
      </c>
      <c r="I98" s="166" t="s">
        <v>688</v>
      </c>
      <c r="J98" s="167">
        <v>100</v>
      </c>
      <c r="K98" s="167">
        <v>100</v>
      </c>
      <c r="L98" s="167">
        <v>100</v>
      </c>
      <c r="M98" s="167">
        <v>100</v>
      </c>
      <c r="N98" s="167">
        <v>100</v>
      </c>
      <c r="O98" s="167">
        <v>100</v>
      </c>
      <c r="P98" s="167">
        <v>100</v>
      </c>
      <c r="Q98" s="167">
        <v>100</v>
      </c>
      <c r="R98" s="167">
        <v>100</v>
      </c>
      <c r="S98" s="167">
        <v>100</v>
      </c>
      <c r="T98" s="167">
        <v>100</v>
      </c>
      <c r="U98" s="167">
        <v>100</v>
      </c>
      <c r="V98" s="167">
        <v>100</v>
      </c>
      <c r="W98" s="167">
        <v>100</v>
      </c>
    </row>
    <row r="99" spans="1:23" x14ac:dyDescent="0.3">
      <c r="A99" s="40">
        <v>6202</v>
      </c>
      <c r="B99" s="40" t="s">
        <v>231</v>
      </c>
      <c r="C99" s="120">
        <v>1400</v>
      </c>
      <c r="D99" s="121">
        <f t="shared" si="1"/>
        <v>1</v>
      </c>
      <c r="E99" s="179"/>
      <c r="H99" s="205" t="s">
        <v>941</v>
      </c>
      <c r="I99" s="206" t="s">
        <v>690</v>
      </c>
      <c r="J99" s="207">
        <v>100</v>
      </c>
      <c r="K99" s="207">
        <v>100</v>
      </c>
      <c r="L99" s="207">
        <v>100</v>
      </c>
      <c r="M99" s="207">
        <v>100</v>
      </c>
      <c r="N99" s="207">
        <v>100</v>
      </c>
      <c r="O99" s="207">
        <v>100</v>
      </c>
      <c r="P99" s="207">
        <v>100</v>
      </c>
      <c r="Q99" s="207">
        <v>100</v>
      </c>
      <c r="R99" s="207">
        <v>100</v>
      </c>
      <c r="S99" s="207">
        <v>100</v>
      </c>
      <c r="T99" s="207">
        <v>100</v>
      </c>
      <c r="U99" s="207">
        <v>100</v>
      </c>
      <c r="V99" s="207">
        <v>100</v>
      </c>
      <c r="W99" s="207">
        <v>100</v>
      </c>
    </row>
    <row r="100" spans="1:23" x14ac:dyDescent="0.3">
      <c r="A100" s="40">
        <v>6203</v>
      </c>
      <c r="B100" s="40" t="s">
        <v>284</v>
      </c>
      <c r="C100" s="120">
        <v>1400</v>
      </c>
      <c r="D100" s="121">
        <f t="shared" si="1"/>
        <v>1</v>
      </c>
      <c r="E100" s="179"/>
      <c r="H100" s="204" t="s">
        <v>941</v>
      </c>
      <c r="I100" s="166" t="s">
        <v>943</v>
      </c>
      <c r="J100" s="167">
        <v>100</v>
      </c>
      <c r="K100" s="167">
        <v>100</v>
      </c>
      <c r="L100" s="167">
        <v>100</v>
      </c>
      <c r="M100" s="167">
        <v>100</v>
      </c>
      <c r="N100" s="167">
        <v>100</v>
      </c>
      <c r="O100" s="167">
        <v>100</v>
      </c>
      <c r="P100" s="167">
        <v>100</v>
      </c>
      <c r="Q100" s="167">
        <v>100</v>
      </c>
      <c r="R100" s="167">
        <v>100</v>
      </c>
      <c r="S100" s="167">
        <v>100</v>
      </c>
      <c r="T100" s="167">
        <v>100</v>
      </c>
      <c r="U100" s="167">
        <v>100</v>
      </c>
      <c r="V100" s="167">
        <v>100</v>
      </c>
      <c r="W100" s="167">
        <v>100</v>
      </c>
    </row>
    <row r="101" spans="1:23" x14ac:dyDescent="0.3">
      <c r="A101" s="40">
        <v>6204</v>
      </c>
      <c r="B101" s="40" t="s">
        <v>321</v>
      </c>
      <c r="C101" s="120">
        <v>1200</v>
      </c>
      <c r="D101" s="121">
        <f t="shared" si="1"/>
        <v>0.8571428571428571</v>
      </c>
      <c r="E101" s="179"/>
      <c r="H101" s="205" t="s">
        <v>941</v>
      </c>
      <c r="I101" s="206" t="s">
        <v>713</v>
      </c>
      <c r="J101" s="207">
        <v>100</v>
      </c>
      <c r="K101" s="207">
        <v>100</v>
      </c>
      <c r="L101" s="207">
        <v>100</v>
      </c>
      <c r="M101" s="207">
        <v>100</v>
      </c>
      <c r="N101" s="207">
        <v>100</v>
      </c>
      <c r="O101" s="207">
        <v>100</v>
      </c>
      <c r="P101" s="207">
        <v>100</v>
      </c>
      <c r="Q101" s="207">
        <v>100</v>
      </c>
      <c r="R101" s="207">
        <v>100</v>
      </c>
      <c r="S101" s="207">
        <v>100</v>
      </c>
      <c r="T101" s="207">
        <v>100</v>
      </c>
      <c r="U101" s="207">
        <v>100</v>
      </c>
      <c r="V101" s="207">
        <v>100</v>
      </c>
      <c r="W101" s="207">
        <v>100</v>
      </c>
    </row>
    <row r="102" spans="1:23" x14ac:dyDescent="0.3">
      <c r="A102" s="40">
        <v>6205</v>
      </c>
      <c r="B102" s="40" t="s">
        <v>322</v>
      </c>
      <c r="C102" s="120">
        <v>1400</v>
      </c>
      <c r="D102" s="121">
        <f t="shared" si="1"/>
        <v>1</v>
      </c>
      <c r="E102" s="179"/>
      <c r="H102" s="204" t="s">
        <v>942</v>
      </c>
      <c r="I102" s="166" t="s">
        <v>715</v>
      </c>
      <c r="J102" s="167">
        <v>100</v>
      </c>
      <c r="K102" s="167">
        <v>100</v>
      </c>
      <c r="L102" s="167">
        <v>100</v>
      </c>
      <c r="M102" s="167">
        <v>100</v>
      </c>
      <c r="N102" s="167">
        <v>100</v>
      </c>
      <c r="O102" s="167">
        <v>100</v>
      </c>
      <c r="P102" s="167">
        <v>100</v>
      </c>
      <c r="Q102" s="167">
        <v>100</v>
      </c>
      <c r="R102" s="167">
        <v>100</v>
      </c>
      <c r="S102" s="167">
        <v>100</v>
      </c>
      <c r="T102" s="167">
        <v>100</v>
      </c>
      <c r="U102" s="167">
        <v>100</v>
      </c>
      <c r="V102" s="167">
        <v>100</v>
      </c>
      <c r="W102" s="167">
        <v>100</v>
      </c>
    </row>
    <row r="103" spans="1:23" x14ac:dyDescent="0.3">
      <c r="A103" s="40">
        <v>6206</v>
      </c>
      <c r="B103" s="40" t="s">
        <v>298</v>
      </c>
      <c r="C103" s="120">
        <v>1400</v>
      </c>
      <c r="D103" s="121">
        <f t="shared" si="1"/>
        <v>1</v>
      </c>
      <c r="E103" s="179"/>
      <c r="H103" s="205" t="s">
        <v>942</v>
      </c>
      <c r="I103" s="206" t="s">
        <v>717</v>
      </c>
      <c r="J103" s="207">
        <v>100</v>
      </c>
      <c r="K103" s="207">
        <v>100</v>
      </c>
      <c r="L103" s="207">
        <v>100</v>
      </c>
      <c r="M103" s="207">
        <v>100</v>
      </c>
      <c r="N103" s="207">
        <v>100</v>
      </c>
      <c r="O103" s="207">
        <v>100</v>
      </c>
      <c r="P103" s="207">
        <v>100</v>
      </c>
      <c r="Q103" s="207">
        <v>100</v>
      </c>
      <c r="R103" s="207">
        <v>100</v>
      </c>
      <c r="S103" s="207">
        <v>100</v>
      </c>
      <c r="T103" s="207">
        <v>100</v>
      </c>
      <c r="U103" s="207">
        <v>100</v>
      </c>
      <c r="V103" s="207">
        <v>100</v>
      </c>
      <c r="W103" s="207">
        <v>100</v>
      </c>
    </row>
    <row r="104" spans="1:23" x14ac:dyDescent="0.3">
      <c r="A104" s="40">
        <v>6301</v>
      </c>
      <c r="B104" s="40" t="s">
        <v>213</v>
      </c>
      <c r="C104" s="120">
        <v>1400</v>
      </c>
      <c r="D104" s="121">
        <f t="shared" si="1"/>
        <v>1</v>
      </c>
      <c r="E104" s="179"/>
      <c r="H104" s="204" t="s">
        <v>942</v>
      </c>
      <c r="I104" s="166" t="s">
        <v>944</v>
      </c>
      <c r="J104" s="167">
        <v>100</v>
      </c>
      <c r="K104" s="167">
        <v>100</v>
      </c>
      <c r="L104" s="167">
        <v>100</v>
      </c>
      <c r="M104" s="167">
        <v>100</v>
      </c>
      <c r="N104" s="167">
        <v>100</v>
      </c>
      <c r="O104" s="167">
        <v>100</v>
      </c>
      <c r="P104" s="167">
        <v>100</v>
      </c>
      <c r="Q104" s="167">
        <v>100</v>
      </c>
      <c r="R104" s="167">
        <v>100</v>
      </c>
      <c r="S104" s="167">
        <v>100</v>
      </c>
      <c r="T104" s="167">
        <v>100</v>
      </c>
      <c r="U104" s="167">
        <v>100</v>
      </c>
      <c r="V104" s="167">
        <v>100</v>
      </c>
      <c r="W104" s="167">
        <v>100</v>
      </c>
    </row>
    <row r="105" spans="1:23" x14ac:dyDescent="0.3">
      <c r="A105" s="40">
        <v>6302</v>
      </c>
      <c r="B105" s="40" t="s">
        <v>313</v>
      </c>
      <c r="C105" s="120">
        <v>1400</v>
      </c>
      <c r="D105" s="121">
        <f t="shared" si="1"/>
        <v>1</v>
      </c>
      <c r="E105" s="179"/>
      <c r="H105" s="205" t="s">
        <v>942</v>
      </c>
      <c r="I105" s="206" t="s">
        <v>945</v>
      </c>
      <c r="J105" s="207">
        <v>100</v>
      </c>
      <c r="K105" s="207">
        <v>100</v>
      </c>
      <c r="L105" s="207">
        <v>100</v>
      </c>
      <c r="M105" s="207">
        <v>100</v>
      </c>
      <c r="N105" s="207">
        <v>100</v>
      </c>
      <c r="O105" s="207">
        <v>100</v>
      </c>
      <c r="P105" s="207">
        <v>100</v>
      </c>
      <c r="Q105" s="207">
        <v>100</v>
      </c>
      <c r="R105" s="207">
        <v>100</v>
      </c>
      <c r="S105" s="207">
        <v>100</v>
      </c>
      <c r="T105" s="207">
        <v>100</v>
      </c>
      <c r="U105" s="207">
        <v>100</v>
      </c>
      <c r="V105" s="207">
        <v>100</v>
      </c>
      <c r="W105" s="207">
        <v>100</v>
      </c>
    </row>
    <row r="106" spans="1:23" x14ac:dyDescent="0.3">
      <c r="A106" s="40">
        <v>6303</v>
      </c>
      <c r="B106" s="40" t="s">
        <v>234</v>
      </c>
      <c r="C106" s="120">
        <v>1200</v>
      </c>
      <c r="D106" s="121">
        <f t="shared" si="1"/>
        <v>0.8571428571428571</v>
      </c>
      <c r="E106" s="179"/>
      <c r="H106" s="204" t="s">
        <v>942</v>
      </c>
      <c r="I106" s="166" t="s">
        <v>946</v>
      </c>
      <c r="J106" s="167">
        <v>100</v>
      </c>
      <c r="K106" s="167">
        <v>100</v>
      </c>
      <c r="L106" s="167">
        <v>100</v>
      </c>
      <c r="M106" s="167">
        <v>100</v>
      </c>
      <c r="N106" s="167">
        <v>100</v>
      </c>
      <c r="O106" s="167">
        <v>100</v>
      </c>
      <c r="P106" s="167">
        <v>100</v>
      </c>
      <c r="Q106" s="167">
        <v>100</v>
      </c>
      <c r="R106" s="167">
        <v>100</v>
      </c>
      <c r="S106" s="167">
        <v>100</v>
      </c>
      <c r="T106" s="167">
        <v>100</v>
      </c>
      <c r="U106" s="167">
        <v>100</v>
      </c>
      <c r="V106" s="167">
        <v>100</v>
      </c>
      <c r="W106" s="167">
        <v>100</v>
      </c>
    </row>
    <row r="107" spans="1:23" x14ac:dyDescent="0.3">
      <c r="A107" s="40">
        <v>6304</v>
      </c>
      <c r="B107" s="40" t="s">
        <v>270</v>
      </c>
      <c r="C107" s="120">
        <v>1400</v>
      </c>
      <c r="D107" s="121">
        <f t="shared" si="1"/>
        <v>1</v>
      </c>
      <c r="E107" s="179"/>
      <c r="H107" s="205" t="s">
        <v>941</v>
      </c>
      <c r="I107" s="206" t="s">
        <v>947</v>
      </c>
      <c r="J107" s="207">
        <v>100</v>
      </c>
      <c r="K107" s="207">
        <v>100</v>
      </c>
      <c r="L107" s="207">
        <v>100</v>
      </c>
      <c r="M107" s="207">
        <v>100</v>
      </c>
      <c r="N107" s="207">
        <v>100</v>
      </c>
      <c r="O107" s="207">
        <v>100</v>
      </c>
      <c r="P107" s="207">
        <v>100</v>
      </c>
      <c r="Q107" s="207">
        <v>100</v>
      </c>
      <c r="R107" s="207">
        <v>100</v>
      </c>
      <c r="S107" s="207">
        <v>100</v>
      </c>
      <c r="T107" s="207">
        <v>100</v>
      </c>
      <c r="U107" s="207">
        <v>100</v>
      </c>
      <c r="V107" s="207">
        <v>100</v>
      </c>
      <c r="W107" s="207">
        <v>100</v>
      </c>
    </row>
    <row r="108" spans="1:23" x14ac:dyDescent="0.3">
      <c r="A108" s="40">
        <v>6305</v>
      </c>
      <c r="B108" s="40" t="s">
        <v>177</v>
      </c>
      <c r="C108" s="120">
        <v>1400</v>
      </c>
      <c r="D108" s="121">
        <f t="shared" si="1"/>
        <v>1</v>
      </c>
      <c r="E108" s="179"/>
      <c r="H108" s="204" t="s">
        <v>941</v>
      </c>
      <c r="I108" s="166" t="s">
        <v>948</v>
      </c>
      <c r="J108" s="167">
        <v>100</v>
      </c>
      <c r="K108" s="167">
        <v>100</v>
      </c>
      <c r="L108" s="167">
        <v>100</v>
      </c>
      <c r="M108" s="167">
        <v>100</v>
      </c>
      <c r="N108" s="167">
        <v>100</v>
      </c>
      <c r="O108" s="167">
        <v>100</v>
      </c>
      <c r="P108" s="167">
        <v>100</v>
      </c>
      <c r="Q108" s="167">
        <v>100</v>
      </c>
      <c r="R108" s="167">
        <v>100</v>
      </c>
      <c r="S108" s="167">
        <v>100</v>
      </c>
      <c r="T108" s="167">
        <v>100</v>
      </c>
      <c r="U108" s="167">
        <v>100</v>
      </c>
      <c r="V108" s="167">
        <v>100</v>
      </c>
      <c r="W108" s="167">
        <v>100</v>
      </c>
    </row>
    <row r="109" spans="1:23" x14ac:dyDescent="0.3">
      <c r="A109" s="40">
        <v>6306</v>
      </c>
      <c r="B109" s="40" t="s">
        <v>179</v>
      </c>
      <c r="C109" s="120">
        <v>1100</v>
      </c>
      <c r="D109" s="121">
        <f t="shared" si="1"/>
        <v>0.7857142857142857</v>
      </c>
      <c r="E109" s="179"/>
      <c r="H109" s="205" t="s">
        <v>942</v>
      </c>
      <c r="I109" s="206" t="s">
        <v>724</v>
      </c>
      <c r="J109" s="207">
        <v>100</v>
      </c>
      <c r="K109" s="207">
        <v>100</v>
      </c>
      <c r="L109" s="207">
        <v>100</v>
      </c>
      <c r="M109" s="207">
        <v>100</v>
      </c>
      <c r="N109" s="207">
        <v>100</v>
      </c>
      <c r="O109" s="207">
        <v>100</v>
      </c>
      <c r="P109" s="207">
        <v>100</v>
      </c>
      <c r="Q109" s="207">
        <v>100</v>
      </c>
      <c r="R109" s="207">
        <v>100</v>
      </c>
      <c r="S109" s="207">
        <v>100</v>
      </c>
      <c r="T109" s="207">
        <v>100</v>
      </c>
      <c r="U109" s="207">
        <v>100</v>
      </c>
      <c r="V109" s="207">
        <v>100</v>
      </c>
      <c r="W109" s="207">
        <v>100</v>
      </c>
    </row>
    <row r="110" spans="1:23" x14ac:dyDescent="0.3">
      <c r="A110" s="40">
        <v>6307</v>
      </c>
      <c r="B110" s="40" t="s">
        <v>292</v>
      </c>
      <c r="C110" s="120">
        <v>1400</v>
      </c>
      <c r="D110" s="121">
        <f t="shared" si="1"/>
        <v>1</v>
      </c>
      <c r="E110" s="179"/>
      <c r="H110" s="204" t="s">
        <v>942</v>
      </c>
      <c r="I110" s="166" t="s">
        <v>727</v>
      </c>
      <c r="J110" s="167">
        <v>100</v>
      </c>
      <c r="K110" s="167">
        <v>100</v>
      </c>
      <c r="L110" s="167">
        <v>100</v>
      </c>
      <c r="M110" s="167">
        <v>100</v>
      </c>
      <c r="N110" s="167">
        <v>100</v>
      </c>
      <c r="O110" s="167">
        <v>100</v>
      </c>
      <c r="P110" s="167">
        <v>100</v>
      </c>
      <c r="Q110" s="167">
        <v>100</v>
      </c>
      <c r="R110" s="167">
        <v>100</v>
      </c>
      <c r="S110" s="167">
        <v>100</v>
      </c>
      <c r="T110" s="167">
        <v>100</v>
      </c>
      <c r="U110" s="167">
        <v>100</v>
      </c>
      <c r="V110" s="167">
        <v>100</v>
      </c>
      <c r="W110" s="167">
        <v>100</v>
      </c>
    </row>
    <row r="111" spans="1:23" x14ac:dyDescent="0.3">
      <c r="A111" s="40">
        <v>6308</v>
      </c>
      <c r="B111" s="40" t="s">
        <v>269</v>
      </c>
      <c r="C111" s="120">
        <v>1250</v>
      </c>
      <c r="D111" s="121">
        <f t="shared" si="1"/>
        <v>0.8928571428571429</v>
      </c>
      <c r="E111" s="179"/>
      <c r="H111" s="205" t="s">
        <v>941</v>
      </c>
      <c r="I111" s="206" t="s">
        <v>735</v>
      </c>
      <c r="J111" s="207">
        <v>100</v>
      </c>
      <c r="K111" s="207">
        <v>100</v>
      </c>
      <c r="L111" s="207">
        <v>100</v>
      </c>
      <c r="M111" s="207">
        <v>100</v>
      </c>
      <c r="N111" s="207">
        <v>100</v>
      </c>
      <c r="O111" s="207">
        <v>100</v>
      </c>
      <c r="P111" s="207">
        <v>100</v>
      </c>
      <c r="Q111" s="207">
        <v>100</v>
      </c>
      <c r="R111" s="207">
        <v>100</v>
      </c>
      <c r="S111" s="207">
        <v>100</v>
      </c>
      <c r="T111" s="207">
        <v>100</v>
      </c>
      <c r="U111" s="207">
        <v>100</v>
      </c>
      <c r="V111" s="207">
        <v>100</v>
      </c>
      <c r="W111" s="207">
        <v>100</v>
      </c>
    </row>
    <row r="112" spans="1:23" x14ac:dyDescent="0.3">
      <c r="A112" s="40">
        <v>6309</v>
      </c>
      <c r="B112" s="40" t="s">
        <v>262</v>
      </c>
      <c r="C112" s="120">
        <v>1400</v>
      </c>
      <c r="D112" s="121">
        <f t="shared" si="1"/>
        <v>1</v>
      </c>
      <c r="E112" s="179"/>
      <c r="H112" s="204" t="s">
        <v>942</v>
      </c>
      <c r="I112" s="166" t="s">
        <v>736</v>
      </c>
      <c r="J112" s="167">
        <v>100</v>
      </c>
      <c r="K112" s="167">
        <v>100</v>
      </c>
      <c r="L112" s="167">
        <v>100</v>
      </c>
      <c r="M112" s="167">
        <v>100</v>
      </c>
      <c r="N112" s="167">
        <v>100</v>
      </c>
      <c r="O112" s="167">
        <v>100</v>
      </c>
      <c r="P112" s="167">
        <v>100</v>
      </c>
      <c r="Q112" s="167">
        <v>100</v>
      </c>
      <c r="R112" s="167">
        <v>100</v>
      </c>
      <c r="S112" s="167">
        <v>100</v>
      </c>
      <c r="T112" s="167">
        <v>100</v>
      </c>
      <c r="U112" s="167">
        <v>100</v>
      </c>
      <c r="V112" s="167">
        <v>100</v>
      </c>
      <c r="W112" s="167">
        <v>100</v>
      </c>
    </row>
    <row r="113" spans="1:23" x14ac:dyDescent="0.3">
      <c r="A113" s="40">
        <v>6310</v>
      </c>
      <c r="B113" s="40" t="s">
        <v>186</v>
      </c>
      <c r="C113" s="120">
        <v>1400</v>
      </c>
      <c r="D113" s="121">
        <f t="shared" si="1"/>
        <v>1</v>
      </c>
      <c r="E113" s="179"/>
      <c r="H113" s="205" t="s">
        <v>942</v>
      </c>
      <c r="I113" s="206" t="s">
        <v>737</v>
      </c>
      <c r="J113" s="207">
        <v>100</v>
      </c>
      <c r="K113" s="207">
        <v>100</v>
      </c>
      <c r="L113" s="207">
        <v>100</v>
      </c>
      <c r="M113" s="207">
        <v>100</v>
      </c>
      <c r="N113" s="207">
        <v>100</v>
      </c>
      <c r="O113" s="207">
        <v>100</v>
      </c>
      <c r="P113" s="207">
        <v>100</v>
      </c>
      <c r="Q113" s="207">
        <v>100</v>
      </c>
      <c r="R113" s="207">
        <v>100</v>
      </c>
      <c r="S113" s="207">
        <v>100</v>
      </c>
      <c r="T113" s="207">
        <v>100</v>
      </c>
      <c r="U113" s="207">
        <v>100</v>
      </c>
      <c r="V113" s="207">
        <v>100</v>
      </c>
      <c r="W113" s="207">
        <v>100</v>
      </c>
    </row>
    <row r="114" spans="1:23" x14ac:dyDescent="0.3">
      <c r="A114" s="40">
        <v>7101</v>
      </c>
      <c r="B114" s="40" t="s">
        <v>34</v>
      </c>
      <c r="C114" s="120">
        <v>1400</v>
      </c>
      <c r="D114" s="121">
        <f t="shared" si="1"/>
        <v>1</v>
      </c>
      <c r="E114" s="179"/>
      <c r="H114" s="204" t="s">
        <v>941</v>
      </c>
      <c r="I114" s="166" t="s">
        <v>750</v>
      </c>
      <c r="J114" s="167">
        <v>100</v>
      </c>
      <c r="K114" s="167">
        <v>100</v>
      </c>
      <c r="L114" s="167">
        <v>100</v>
      </c>
      <c r="M114" s="167">
        <v>100</v>
      </c>
      <c r="N114" s="167">
        <v>100</v>
      </c>
      <c r="O114" s="167">
        <v>100</v>
      </c>
      <c r="P114" s="167">
        <v>100</v>
      </c>
      <c r="Q114" s="167">
        <v>100</v>
      </c>
      <c r="R114" s="167">
        <v>100</v>
      </c>
      <c r="S114" s="167">
        <v>100</v>
      </c>
      <c r="T114" s="167">
        <v>100</v>
      </c>
      <c r="U114" s="167">
        <v>100</v>
      </c>
      <c r="V114" s="167">
        <v>100</v>
      </c>
      <c r="W114" s="167">
        <v>100</v>
      </c>
    </row>
    <row r="115" spans="1:23" x14ac:dyDescent="0.3">
      <c r="A115" s="40">
        <v>7102</v>
      </c>
      <c r="B115" s="40" t="s">
        <v>130</v>
      </c>
      <c r="C115" s="120">
        <v>1400</v>
      </c>
      <c r="D115" s="121">
        <f t="shared" si="1"/>
        <v>1</v>
      </c>
      <c r="E115" s="179"/>
      <c r="H115" s="205" t="s">
        <v>942</v>
      </c>
      <c r="I115" s="206" t="s">
        <v>752</v>
      </c>
      <c r="J115" s="207">
        <v>100</v>
      </c>
      <c r="K115" s="207">
        <v>100</v>
      </c>
      <c r="L115" s="207">
        <v>100</v>
      </c>
      <c r="M115" s="207">
        <v>100</v>
      </c>
      <c r="N115" s="207">
        <v>100</v>
      </c>
      <c r="O115" s="207">
        <v>100</v>
      </c>
      <c r="P115" s="207">
        <v>100</v>
      </c>
      <c r="Q115" s="207">
        <v>100</v>
      </c>
      <c r="R115" s="207">
        <v>100</v>
      </c>
      <c r="S115" s="207">
        <v>100</v>
      </c>
      <c r="T115" s="207">
        <v>100</v>
      </c>
      <c r="U115" s="207">
        <v>100</v>
      </c>
      <c r="V115" s="207">
        <v>100</v>
      </c>
      <c r="W115" s="207">
        <v>100</v>
      </c>
    </row>
    <row r="116" spans="1:23" x14ac:dyDescent="0.3">
      <c r="A116" s="40">
        <v>7103</v>
      </c>
      <c r="B116" s="40" t="s">
        <v>340</v>
      </c>
      <c r="C116" s="120">
        <v>1400</v>
      </c>
      <c r="D116" s="121">
        <f t="shared" si="1"/>
        <v>1</v>
      </c>
      <c r="E116" s="179"/>
      <c r="H116" s="204" t="s">
        <v>942</v>
      </c>
      <c r="I116" s="166" t="s">
        <v>755</v>
      </c>
      <c r="J116" s="167">
        <v>100</v>
      </c>
      <c r="K116" s="167">
        <v>100</v>
      </c>
      <c r="L116" s="167">
        <v>100</v>
      </c>
      <c r="M116" s="167">
        <v>100</v>
      </c>
      <c r="N116" s="167">
        <v>100</v>
      </c>
      <c r="O116" s="167">
        <v>100</v>
      </c>
      <c r="P116" s="167">
        <v>100</v>
      </c>
      <c r="Q116" s="167">
        <v>100</v>
      </c>
      <c r="R116" s="167">
        <v>100</v>
      </c>
      <c r="S116" s="167">
        <v>100</v>
      </c>
      <c r="T116" s="167">
        <v>100</v>
      </c>
      <c r="U116" s="167">
        <v>100</v>
      </c>
      <c r="V116" s="167">
        <v>100</v>
      </c>
      <c r="W116" s="167">
        <v>100</v>
      </c>
    </row>
    <row r="117" spans="1:23" x14ac:dyDescent="0.3">
      <c r="A117" s="40">
        <v>7104</v>
      </c>
      <c r="B117" s="40" t="s">
        <v>257</v>
      </c>
      <c r="C117" s="120">
        <v>1400</v>
      </c>
      <c r="D117" s="121">
        <f t="shared" si="1"/>
        <v>1</v>
      </c>
      <c r="E117" s="179"/>
      <c r="H117" s="205" t="s">
        <v>942</v>
      </c>
      <c r="I117" s="206" t="s">
        <v>761</v>
      </c>
      <c r="J117" s="207">
        <v>100</v>
      </c>
      <c r="K117" s="207">
        <v>100</v>
      </c>
      <c r="L117" s="207">
        <v>100</v>
      </c>
      <c r="M117" s="207">
        <v>100</v>
      </c>
      <c r="N117" s="207">
        <v>100</v>
      </c>
      <c r="O117" s="207">
        <v>100</v>
      </c>
      <c r="P117" s="207">
        <v>100</v>
      </c>
      <c r="Q117" s="207">
        <v>100</v>
      </c>
      <c r="R117" s="207">
        <v>100</v>
      </c>
      <c r="S117" s="207">
        <v>100</v>
      </c>
      <c r="T117" s="207">
        <v>100</v>
      </c>
      <c r="U117" s="207">
        <v>100</v>
      </c>
      <c r="V117" s="207">
        <v>100</v>
      </c>
      <c r="W117" s="207">
        <v>100</v>
      </c>
    </row>
    <row r="118" spans="1:23" x14ac:dyDescent="0.3">
      <c r="A118" s="40">
        <v>7105</v>
      </c>
      <c r="B118" s="40" t="s">
        <v>266</v>
      </c>
      <c r="C118" s="120">
        <v>1400</v>
      </c>
      <c r="D118" s="121">
        <f t="shared" si="1"/>
        <v>1</v>
      </c>
      <c r="E118" s="179"/>
      <c r="H118" s="204" t="s">
        <v>941</v>
      </c>
      <c r="I118" s="166" t="s">
        <v>774</v>
      </c>
      <c r="J118" s="167">
        <v>100</v>
      </c>
      <c r="K118" s="167">
        <v>100</v>
      </c>
      <c r="L118" s="167">
        <v>100</v>
      </c>
      <c r="M118" s="167">
        <v>100</v>
      </c>
      <c r="N118" s="167">
        <v>100</v>
      </c>
      <c r="O118" s="167">
        <v>100</v>
      </c>
      <c r="P118" s="167">
        <v>100</v>
      </c>
      <c r="Q118" s="167">
        <v>100</v>
      </c>
      <c r="R118" s="167">
        <v>100</v>
      </c>
      <c r="S118" s="167">
        <v>100</v>
      </c>
      <c r="T118" s="167">
        <v>100</v>
      </c>
      <c r="U118" s="167">
        <v>100</v>
      </c>
      <c r="V118" s="167">
        <v>100</v>
      </c>
      <c r="W118" s="167">
        <v>100</v>
      </c>
    </row>
    <row r="119" spans="1:23" x14ac:dyDescent="0.3">
      <c r="A119" s="40">
        <v>7106</v>
      </c>
      <c r="B119" s="40" t="s">
        <v>237</v>
      </c>
      <c r="C119" s="120">
        <v>1400</v>
      </c>
      <c r="D119" s="121">
        <f t="shared" si="1"/>
        <v>1</v>
      </c>
      <c r="E119" s="179"/>
      <c r="H119" s="205" t="s">
        <v>941</v>
      </c>
      <c r="I119" s="206" t="s">
        <v>780</v>
      </c>
      <c r="J119" s="207">
        <v>100</v>
      </c>
      <c r="K119" s="207">
        <v>100</v>
      </c>
      <c r="L119" s="207">
        <v>100</v>
      </c>
      <c r="M119" s="207">
        <v>100</v>
      </c>
      <c r="N119" s="207">
        <v>100</v>
      </c>
      <c r="O119" s="207">
        <v>100</v>
      </c>
      <c r="P119" s="207">
        <v>100</v>
      </c>
      <c r="Q119" s="207">
        <v>100</v>
      </c>
      <c r="R119" s="207">
        <v>100</v>
      </c>
      <c r="S119" s="207">
        <v>100</v>
      </c>
      <c r="T119" s="207">
        <v>100</v>
      </c>
      <c r="U119" s="207">
        <v>100</v>
      </c>
      <c r="V119" s="207">
        <v>100</v>
      </c>
      <c r="W119" s="207">
        <v>100</v>
      </c>
    </row>
    <row r="120" spans="1:23" x14ac:dyDescent="0.3">
      <c r="A120" s="40">
        <v>7107</v>
      </c>
      <c r="B120" s="40" t="s">
        <v>320</v>
      </c>
      <c r="C120" s="120">
        <v>1400</v>
      </c>
      <c r="D120" s="121">
        <f t="shared" si="1"/>
        <v>1</v>
      </c>
      <c r="E120" s="179"/>
      <c r="H120" s="204" t="s">
        <v>942</v>
      </c>
      <c r="I120" s="166" t="s">
        <v>783</v>
      </c>
      <c r="J120" s="167">
        <v>100</v>
      </c>
      <c r="K120" s="167">
        <v>100</v>
      </c>
      <c r="L120" s="167">
        <v>100</v>
      </c>
      <c r="M120" s="167">
        <v>100</v>
      </c>
      <c r="N120" s="167">
        <v>100</v>
      </c>
      <c r="O120" s="167">
        <v>100</v>
      </c>
      <c r="P120" s="167">
        <v>100</v>
      </c>
      <c r="Q120" s="167">
        <v>100</v>
      </c>
      <c r="R120" s="167">
        <v>100</v>
      </c>
      <c r="S120" s="167">
        <v>100</v>
      </c>
      <c r="T120" s="167">
        <v>100</v>
      </c>
      <c r="U120" s="167">
        <v>100</v>
      </c>
      <c r="V120" s="167">
        <v>100</v>
      </c>
      <c r="W120" s="167">
        <v>100</v>
      </c>
    </row>
    <row r="121" spans="1:23" x14ac:dyDescent="0.3">
      <c r="A121" s="40">
        <v>7108</v>
      </c>
      <c r="B121" s="40" t="s">
        <v>238</v>
      </c>
      <c r="C121" s="120">
        <v>1400</v>
      </c>
      <c r="D121" s="121">
        <f t="shared" si="1"/>
        <v>1</v>
      </c>
      <c r="E121" s="179"/>
      <c r="H121" s="205" t="s">
        <v>941</v>
      </c>
      <c r="I121" s="206" t="s">
        <v>791</v>
      </c>
      <c r="J121" s="207">
        <v>100</v>
      </c>
      <c r="K121" s="207">
        <v>100</v>
      </c>
      <c r="L121" s="207">
        <v>100</v>
      </c>
      <c r="M121" s="207">
        <v>100</v>
      </c>
      <c r="N121" s="207">
        <v>100</v>
      </c>
      <c r="O121" s="207">
        <v>100</v>
      </c>
      <c r="P121" s="207">
        <v>100</v>
      </c>
      <c r="Q121" s="207">
        <v>100</v>
      </c>
      <c r="R121" s="207">
        <v>100</v>
      </c>
      <c r="S121" s="207">
        <v>100</v>
      </c>
      <c r="T121" s="207">
        <v>100</v>
      </c>
      <c r="U121" s="207">
        <v>100</v>
      </c>
      <c r="V121" s="207">
        <v>100</v>
      </c>
      <c r="W121" s="207">
        <v>100</v>
      </c>
    </row>
    <row r="122" spans="1:23" x14ac:dyDescent="0.3">
      <c r="A122" s="40">
        <v>7109</v>
      </c>
      <c r="B122" s="40" t="s">
        <v>242</v>
      </c>
      <c r="C122" s="120">
        <v>1400</v>
      </c>
      <c r="D122" s="121">
        <f t="shared" si="1"/>
        <v>1</v>
      </c>
      <c r="E122" s="179"/>
      <c r="H122" s="204" t="s">
        <v>941</v>
      </c>
      <c r="I122" s="166" t="s">
        <v>797</v>
      </c>
      <c r="J122" s="167">
        <v>100</v>
      </c>
      <c r="K122" s="167">
        <v>100</v>
      </c>
      <c r="L122" s="167">
        <v>100</v>
      </c>
      <c r="M122" s="167">
        <v>100</v>
      </c>
      <c r="N122" s="167">
        <v>100</v>
      </c>
      <c r="O122" s="167">
        <v>100</v>
      </c>
      <c r="P122" s="167">
        <v>100</v>
      </c>
      <c r="Q122" s="167">
        <v>100</v>
      </c>
      <c r="R122" s="167">
        <v>100</v>
      </c>
      <c r="S122" s="167">
        <v>100</v>
      </c>
      <c r="T122" s="167">
        <v>100</v>
      </c>
      <c r="U122" s="167">
        <v>100</v>
      </c>
      <c r="V122" s="167">
        <v>100</v>
      </c>
      <c r="W122" s="167">
        <v>100</v>
      </c>
    </row>
    <row r="123" spans="1:23" x14ac:dyDescent="0.3">
      <c r="A123" s="40">
        <v>7110</v>
      </c>
      <c r="B123" s="40" t="s">
        <v>261</v>
      </c>
      <c r="C123" s="120">
        <v>1400</v>
      </c>
      <c r="D123" s="121">
        <f t="shared" si="1"/>
        <v>1</v>
      </c>
      <c r="E123" s="179"/>
      <c r="H123" s="205" t="s">
        <v>941</v>
      </c>
      <c r="I123" s="206" t="s">
        <v>798</v>
      </c>
      <c r="J123" s="207">
        <v>100</v>
      </c>
      <c r="K123" s="207">
        <v>100</v>
      </c>
      <c r="L123" s="207">
        <v>100</v>
      </c>
      <c r="M123" s="207">
        <v>100</v>
      </c>
      <c r="N123" s="207">
        <v>100</v>
      </c>
      <c r="O123" s="207">
        <v>100</v>
      </c>
      <c r="P123" s="207">
        <v>100</v>
      </c>
      <c r="Q123" s="207">
        <v>100</v>
      </c>
      <c r="R123" s="207">
        <v>100</v>
      </c>
      <c r="S123" s="207">
        <v>100</v>
      </c>
      <c r="T123" s="207">
        <v>100</v>
      </c>
      <c r="U123" s="207">
        <v>100</v>
      </c>
      <c r="V123" s="207">
        <v>100</v>
      </c>
      <c r="W123" s="207">
        <v>100</v>
      </c>
    </row>
    <row r="124" spans="1:23" x14ac:dyDescent="0.3">
      <c r="A124" s="40">
        <v>7201</v>
      </c>
      <c r="B124" s="40" t="s">
        <v>100</v>
      </c>
      <c r="C124" s="120">
        <v>1400</v>
      </c>
      <c r="D124" s="121">
        <f t="shared" si="1"/>
        <v>1</v>
      </c>
      <c r="E124" s="179"/>
      <c r="H124" s="204" t="s">
        <v>942</v>
      </c>
      <c r="I124" s="166" t="s">
        <v>807</v>
      </c>
      <c r="J124" s="167">
        <v>100</v>
      </c>
      <c r="K124" s="167">
        <v>100</v>
      </c>
      <c r="L124" s="167">
        <v>100</v>
      </c>
      <c r="M124" s="167">
        <v>100</v>
      </c>
      <c r="N124" s="167">
        <v>100</v>
      </c>
      <c r="O124" s="167">
        <v>100</v>
      </c>
      <c r="P124" s="167">
        <v>100</v>
      </c>
      <c r="Q124" s="167">
        <v>100</v>
      </c>
      <c r="R124" s="167">
        <v>100</v>
      </c>
      <c r="S124" s="167">
        <v>100</v>
      </c>
      <c r="T124" s="167">
        <v>100</v>
      </c>
      <c r="U124" s="167">
        <v>100</v>
      </c>
      <c r="V124" s="167">
        <v>100</v>
      </c>
      <c r="W124" s="167">
        <v>100</v>
      </c>
    </row>
    <row r="125" spans="1:23" x14ac:dyDescent="0.3">
      <c r="A125" s="40">
        <v>7202</v>
      </c>
      <c r="B125" s="40" t="s">
        <v>256</v>
      </c>
      <c r="C125" s="120">
        <v>1400</v>
      </c>
      <c r="D125" s="121">
        <f t="shared" si="1"/>
        <v>1</v>
      </c>
      <c r="E125" s="179"/>
      <c r="H125" s="205" t="s">
        <v>942</v>
      </c>
      <c r="I125" s="206" t="s">
        <v>814</v>
      </c>
      <c r="J125" s="207">
        <v>100</v>
      </c>
      <c r="K125" s="207">
        <v>100</v>
      </c>
      <c r="L125" s="207">
        <v>100</v>
      </c>
      <c r="M125" s="207">
        <v>100</v>
      </c>
      <c r="N125" s="207">
        <v>100</v>
      </c>
      <c r="O125" s="207">
        <v>100</v>
      </c>
      <c r="P125" s="207">
        <v>100</v>
      </c>
      <c r="Q125" s="207">
        <v>100</v>
      </c>
      <c r="R125" s="207">
        <v>100</v>
      </c>
      <c r="S125" s="207">
        <v>100</v>
      </c>
      <c r="T125" s="207">
        <v>100</v>
      </c>
      <c r="U125" s="207">
        <v>100</v>
      </c>
      <c r="V125" s="207">
        <v>100</v>
      </c>
      <c r="W125" s="207">
        <v>100</v>
      </c>
    </row>
    <row r="126" spans="1:23" x14ac:dyDescent="0.3">
      <c r="A126" s="40">
        <v>7203</v>
      </c>
      <c r="B126" s="40" t="s">
        <v>244</v>
      </c>
      <c r="C126" s="120">
        <v>1400</v>
      </c>
      <c r="D126" s="121">
        <f t="shared" si="1"/>
        <v>1</v>
      </c>
      <c r="E126" s="179"/>
      <c r="H126" s="204" t="s">
        <v>941</v>
      </c>
      <c r="I126" s="166" t="s">
        <v>817</v>
      </c>
      <c r="J126" s="167">
        <v>100</v>
      </c>
      <c r="K126" s="167">
        <v>100</v>
      </c>
      <c r="L126" s="167">
        <v>100</v>
      </c>
      <c r="M126" s="167">
        <v>100</v>
      </c>
      <c r="N126" s="167">
        <v>100</v>
      </c>
      <c r="O126" s="167">
        <v>100</v>
      </c>
      <c r="P126" s="167">
        <v>100</v>
      </c>
      <c r="Q126" s="167">
        <v>100</v>
      </c>
      <c r="R126" s="167">
        <v>100</v>
      </c>
      <c r="S126" s="167">
        <v>100</v>
      </c>
      <c r="T126" s="167">
        <v>100</v>
      </c>
      <c r="U126" s="167">
        <v>100</v>
      </c>
      <c r="V126" s="167">
        <v>100</v>
      </c>
      <c r="W126" s="167">
        <v>100</v>
      </c>
    </row>
    <row r="127" spans="1:23" x14ac:dyDescent="0.3">
      <c r="A127" s="40">
        <v>7301</v>
      </c>
      <c r="B127" s="40" t="s">
        <v>61</v>
      </c>
      <c r="C127" s="120">
        <v>1400</v>
      </c>
      <c r="D127" s="121">
        <f t="shared" si="1"/>
        <v>1</v>
      </c>
      <c r="E127" s="179"/>
      <c r="H127" s="205" t="s">
        <v>942</v>
      </c>
      <c r="I127" s="206" t="s">
        <v>818</v>
      </c>
      <c r="J127" s="207">
        <v>100</v>
      </c>
      <c r="K127" s="207">
        <v>100</v>
      </c>
      <c r="L127" s="207">
        <v>100</v>
      </c>
      <c r="M127" s="207">
        <v>100</v>
      </c>
      <c r="N127" s="207">
        <v>100</v>
      </c>
      <c r="O127" s="207">
        <v>100</v>
      </c>
      <c r="P127" s="207">
        <v>100</v>
      </c>
      <c r="Q127" s="207">
        <v>100</v>
      </c>
      <c r="R127" s="207">
        <v>100</v>
      </c>
      <c r="S127" s="207">
        <v>100</v>
      </c>
      <c r="T127" s="207">
        <v>100</v>
      </c>
      <c r="U127" s="207">
        <v>100</v>
      </c>
      <c r="V127" s="207">
        <v>100</v>
      </c>
      <c r="W127" s="207">
        <v>100</v>
      </c>
    </row>
    <row r="128" spans="1:23" x14ac:dyDescent="0.3">
      <c r="A128" s="40">
        <v>7302</v>
      </c>
      <c r="B128" s="40" t="s">
        <v>285</v>
      </c>
      <c r="C128" s="120">
        <v>1400</v>
      </c>
      <c r="D128" s="121">
        <f t="shared" si="1"/>
        <v>1</v>
      </c>
      <c r="E128" s="179"/>
      <c r="H128" s="204" t="s">
        <v>941</v>
      </c>
      <c r="I128" s="166" t="s">
        <v>835</v>
      </c>
      <c r="J128" s="167">
        <v>100</v>
      </c>
      <c r="K128" s="167">
        <v>100</v>
      </c>
      <c r="L128" s="167">
        <v>100</v>
      </c>
      <c r="M128" s="167">
        <v>100</v>
      </c>
      <c r="N128" s="167">
        <v>100</v>
      </c>
      <c r="O128" s="167">
        <v>100</v>
      </c>
      <c r="P128" s="167">
        <v>100</v>
      </c>
      <c r="Q128" s="167">
        <v>100</v>
      </c>
      <c r="R128" s="167">
        <v>100</v>
      </c>
      <c r="S128" s="167">
        <v>100</v>
      </c>
      <c r="T128" s="167">
        <v>100</v>
      </c>
      <c r="U128" s="167">
        <v>100</v>
      </c>
      <c r="V128" s="167">
        <v>100</v>
      </c>
      <c r="W128" s="167">
        <v>100</v>
      </c>
    </row>
    <row r="129" spans="1:23" x14ac:dyDescent="0.3">
      <c r="A129" s="40">
        <v>7303</v>
      </c>
      <c r="B129" s="40" t="s">
        <v>241</v>
      </c>
      <c r="C129" s="120">
        <v>1400</v>
      </c>
      <c r="D129" s="121">
        <f t="shared" si="1"/>
        <v>1</v>
      </c>
      <c r="E129" s="179"/>
      <c r="H129" s="205" t="s">
        <v>942</v>
      </c>
      <c r="I129" s="206" t="s">
        <v>842</v>
      </c>
      <c r="J129" s="207">
        <v>100</v>
      </c>
      <c r="K129" s="207">
        <v>100</v>
      </c>
      <c r="L129" s="207">
        <v>100</v>
      </c>
      <c r="M129" s="207">
        <v>100</v>
      </c>
      <c r="N129" s="207">
        <v>100</v>
      </c>
      <c r="O129" s="207">
        <v>100</v>
      </c>
      <c r="P129" s="207">
        <v>100</v>
      </c>
      <c r="Q129" s="207">
        <v>100</v>
      </c>
      <c r="R129" s="207">
        <v>100</v>
      </c>
      <c r="S129" s="207">
        <v>100</v>
      </c>
      <c r="T129" s="207">
        <v>100</v>
      </c>
      <c r="U129" s="207">
        <v>100</v>
      </c>
      <c r="V129" s="207">
        <v>100</v>
      </c>
      <c r="W129" s="207">
        <v>100</v>
      </c>
    </row>
    <row r="130" spans="1:23" x14ac:dyDescent="0.3">
      <c r="A130" s="40">
        <v>7304</v>
      </c>
      <c r="B130" s="40" t="s">
        <v>95</v>
      </c>
      <c r="C130" s="120">
        <v>1400</v>
      </c>
      <c r="D130" s="121">
        <f t="shared" si="1"/>
        <v>1</v>
      </c>
      <c r="E130" s="179"/>
      <c r="H130" s="204" t="s">
        <v>942</v>
      </c>
      <c r="I130" s="166" t="s">
        <v>848</v>
      </c>
      <c r="J130" s="167">
        <v>100</v>
      </c>
      <c r="K130" s="167">
        <v>100</v>
      </c>
      <c r="L130" s="167">
        <v>100</v>
      </c>
      <c r="M130" s="167">
        <v>100</v>
      </c>
      <c r="N130" s="167">
        <v>100</v>
      </c>
      <c r="O130" s="167">
        <v>100</v>
      </c>
      <c r="P130" s="167">
        <v>100</v>
      </c>
      <c r="Q130" s="167">
        <v>100</v>
      </c>
      <c r="R130" s="167">
        <v>100</v>
      </c>
      <c r="S130" s="167">
        <v>100</v>
      </c>
      <c r="T130" s="167">
        <v>100</v>
      </c>
      <c r="U130" s="167">
        <v>100</v>
      </c>
      <c r="V130" s="167">
        <v>100</v>
      </c>
      <c r="W130" s="167">
        <v>100</v>
      </c>
    </row>
    <row r="131" spans="1:23" x14ac:dyDescent="0.3">
      <c r="A131" s="40">
        <v>7305</v>
      </c>
      <c r="B131" s="40" t="s">
        <v>252</v>
      </c>
      <c r="C131" s="120">
        <v>1400</v>
      </c>
      <c r="D131" s="121">
        <f t="shared" si="1"/>
        <v>1</v>
      </c>
      <c r="E131" s="179"/>
      <c r="H131" s="205" t="s">
        <v>941</v>
      </c>
      <c r="I131" s="206" t="s">
        <v>850</v>
      </c>
      <c r="J131" s="207">
        <v>100</v>
      </c>
      <c r="K131" s="207">
        <v>100</v>
      </c>
      <c r="L131" s="207">
        <v>100</v>
      </c>
      <c r="M131" s="207">
        <v>100</v>
      </c>
      <c r="N131" s="207">
        <v>100</v>
      </c>
      <c r="O131" s="207">
        <v>100</v>
      </c>
      <c r="P131" s="207">
        <v>100</v>
      </c>
      <c r="Q131" s="207">
        <v>100</v>
      </c>
      <c r="R131" s="207">
        <v>100</v>
      </c>
      <c r="S131" s="207">
        <v>100</v>
      </c>
      <c r="T131" s="207">
        <v>100</v>
      </c>
      <c r="U131" s="207">
        <v>100</v>
      </c>
      <c r="V131" s="207">
        <v>100</v>
      </c>
      <c r="W131" s="207">
        <v>100</v>
      </c>
    </row>
    <row r="132" spans="1:23" x14ac:dyDescent="0.3">
      <c r="A132" s="40">
        <v>7306</v>
      </c>
      <c r="B132" s="40" t="s">
        <v>151</v>
      </c>
      <c r="C132" s="120">
        <v>1400</v>
      </c>
      <c r="D132" s="121">
        <f t="shared" ref="D132:D195" si="2">C132/1400</f>
        <v>1</v>
      </c>
      <c r="E132" s="179"/>
      <c r="H132" s="204" t="s">
        <v>941</v>
      </c>
      <c r="I132" s="166" t="s">
        <v>865</v>
      </c>
      <c r="J132" s="167">
        <v>100</v>
      </c>
      <c r="K132" s="167">
        <v>100</v>
      </c>
      <c r="L132" s="167">
        <v>100</v>
      </c>
      <c r="M132" s="167">
        <v>100</v>
      </c>
      <c r="N132" s="167">
        <v>100</v>
      </c>
      <c r="O132" s="167">
        <v>100</v>
      </c>
      <c r="P132" s="167">
        <v>100</v>
      </c>
      <c r="Q132" s="167">
        <v>100</v>
      </c>
      <c r="R132" s="167">
        <v>100</v>
      </c>
      <c r="S132" s="167">
        <v>100</v>
      </c>
      <c r="T132" s="167">
        <v>100</v>
      </c>
      <c r="U132" s="167">
        <v>100</v>
      </c>
      <c r="V132" s="167">
        <v>100</v>
      </c>
      <c r="W132" s="167">
        <v>100</v>
      </c>
    </row>
    <row r="133" spans="1:23" x14ac:dyDescent="0.3">
      <c r="A133" s="40">
        <v>7307</v>
      </c>
      <c r="B133" s="40" t="s">
        <v>330</v>
      </c>
      <c r="C133" s="120">
        <v>1400</v>
      </c>
      <c r="D133" s="121">
        <f t="shared" si="2"/>
        <v>1</v>
      </c>
      <c r="E133" s="179"/>
      <c r="H133" s="205" t="s">
        <v>941</v>
      </c>
      <c r="I133" s="206" t="s">
        <v>875</v>
      </c>
      <c r="J133" s="207">
        <v>100</v>
      </c>
      <c r="K133" s="207">
        <v>100</v>
      </c>
      <c r="L133" s="207">
        <v>100</v>
      </c>
      <c r="M133" s="207">
        <v>100</v>
      </c>
      <c r="N133" s="207">
        <v>100</v>
      </c>
      <c r="O133" s="207">
        <v>100</v>
      </c>
      <c r="P133" s="207">
        <v>100</v>
      </c>
      <c r="Q133" s="207">
        <v>100</v>
      </c>
      <c r="R133" s="207">
        <v>100</v>
      </c>
      <c r="S133" s="207">
        <v>100</v>
      </c>
      <c r="T133" s="207">
        <v>100</v>
      </c>
      <c r="U133" s="207">
        <v>100</v>
      </c>
      <c r="V133" s="207">
        <v>100</v>
      </c>
      <c r="W133" s="207">
        <v>100</v>
      </c>
    </row>
    <row r="134" spans="1:23" x14ac:dyDescent="0.3">
      <c r="A134" s="40">
        <v>7308</v>
      </c>
      <c r="B134" s="40" t="s">
        <v>142</v>
      </c>
      <c r="C134" s="120">
        <v>1400</v>
      </c>
      <c r="D134" s="121">
        <f t="shared" si="2"/>
        <v>1</v>
      </c>
      <c r="E134" s="179"/>
      <c r="H134" s="204" t="s">
        <v>942</v>
      </c>
      <c r="I134" s="166" t="s">
        <v>876</v>
      </c>
      <c r="J134" s="167">
        <v>100</v>
      </c>
      <c r="K134" s="167">
        <v>100</v>
      </c>
      <c r="L134" s="167">
        <v>100</v>
      </c>
      <c r="M134" s="167">
        <v>100</v>
      </c>
      <c r="N134" s="167">
        <v>100</v>
      </c>
      <c r="O134" s="167">
        <v>100</v>
      </c>
      <c r="P134" s="167">
        <v>100</v>
      </c>
      <c r="Q134" s="167">
        <v>100</v>
      </c>
      <c r="R134" s="167">
        <v>100</v>
      </c>
      <c r="S134" s="167">
        <v>100</v>
      </c>
      <c r="T134" s="167">
        <v>100</v>
      </c>
      <c r="U134" s="167">
        <v>100</v>
      </c>
      <c r="V134" s="167">
        <v>0</v>
      </c>
      <c r="W134" s="167">
        <v>0</v>
      </c>
    </row>
    <row r="135" spans="1:23" x14ac:dyDescent="0.3">
      <c r="A135" s="40">
        <v>7309</v>
      </c>
      <c r="B135" s="40" t="s">
        <v>154</v>
      </c>
      <c r="C135" s="120">
        <v>1400</v>
      </c>
      <c r="D135" s="121">
        <f t="shared" si="2"/>
        <v>1</v>
      </c>
      <c r="E135" s="179"/>
      <c r="H135" s="205" t="s">
        <v>942</v>
      </c>
      <c r="I135" s="206" t="s">
        <v>878</v>
      </c>
      <c r="J135" s="207">
        <v>100</v>
      </c>
      <c r="K135" s="207">
        <v>100</v>
      </c>
      <c r="L135" s="207">
        <v>100</v>
      </c>
      <c r="M135" s="207">
        <v>100</v>
      </c>
      <c r="N135" s="207">
        <v>100</v>
      </c>
      <c r="O135" s="207">
        <v>100</v>
      </c>
      <c r="P135" s="207">
        <v>100</v>
      </c>
      <c r="Q135" s="207">
        <v>100</v>
      </c>
      <c r="R135" s="207">
        <v>100</v>
      </c>
      <c r="S135" s="207">
        <v>100</v>
      </c>
      <c r="T135" s="207">
        <v>100</v>
      </c>
      <c r="U135" s="207">
        <v>100</v>
      </c>
      <c r="V135" s="207">
        <v>100</v>
      </c>
      <c r="W135" s="207">
        <v>100</v>
      </c>
    </row>
    <row r="136" spans="1:23" x14ac:dyDescent="0.3">
      <c r="A136" s="40">
        <v>7401</v>
      </c>
      <c r="B136" s="40" t="s">
        <v>94</v>
      </c>
      <c r="C136" s="120">
        <v>1400</v>
      </c>
      <c r="D136" s="121">
        <f t="shared" si="2"/>
        <v>1</v>
      </c>
      <c r="E136" s="179"/>
      <c r="H136" s="204" t="s">
        <v>942</v>
      </c>
      <c r="I136" s="166" t="s">
        <v>949</v>
      </c>
      <c r="J136" s="167">
        <v>100</v>
      </c>
      <c r="K136" s="167">
        <v>100</v>
      </c>
      <c r="L136" s="167">
        <v>100</v>
      </c>
      <c r="M136" s="167">
        <v>100</v>
      </c>
      <c r="N136" s="167">
        <v>100</v>
      </c>
      <c r="O136" s="167">
        <v>100</v>
      </c>
      <c r="P136" s="167">
        <v>100</v>
      </c>
      <c r="Q136" s="167">
        <v>100</v>
      </c>
      <c r="R136" s="167">
        <v>100</v>
      </c>
      <c r="S136" s="167">
        <v>100</v>
      </c>
      <c r="T136" s="167">
        <v>100</v>
      </c>
      <c r="U136" s="167">
        <v>100</v>
      </c>
      <c r="V136" s="167">
        <v>100</v>
      </c>
      <c r="W136" s="167">
        <v>100</v>
      </c>
    </row>
    <row r="137" spans="1:23" x14ac:dyDescent="0.3">
      <c r="A137" s="40">
        <v>7402</v>
      </c>
      <c r="B137" s="40" t="s">
        <v>337</v>
      </c>
      <c r="C137" s="120">
        <v>1400</v>
      </c>
      <c r="D137" s="121">
        <f t="shared" si="2"/>
        <v>1</v>
      </c>
      <c r="E137" s="179"/>
      <c r="H137" s="205" t="s">
        <v>941</v>
      </c>
      <c r="I137" s="206" t="s">
        <v>884</v>
      </c>
      <c r="J137" s="207">
        <v>100</v>
      </c>
      <c r="K137" s="207">
        <v>100</v>
      </c>
      <c r="L137" s="207">
        <v>100</v>
      </c>
      <c r="M137" s="207">
        <v>100</v>
      </c>
      <c r="N137" s="207">
        <v>100</v>
      </c>
      <c r="O137" s="207">
        <v>100</v>
      </c>
      <c r="P137" s="207">
        <v>100</v>
      </c>
      <c r="Q137" s="207">
        <v>100</v>
      </c>
      <c r="R137" s="207">
        <v>100</v>
      </c>
      <c r="S137" s="207">
        <v>100</v>
      </c>
      <c r="T137" s="207">
        <v>100</v>
      </c>
      <c r="U137" s="207">
        <v>100</v>
      </c>
      <c r="V137" s="207">
        <v>100</v>
      </c>
      <c r="W137" s="207">
        <v>100</v>
      </c>
    </row>
    <row r="138" spans="1:23" x14ac:dyDescent="0.3">
      <c r="A138" s="40">
        <v>7403</v>
      </c>
      <c r="B138" s="40" t="s">
        <v>293</v>
      </c>
      <c r="C138" s="120">
        <v>1400</v>
      </c>
      <c r="D138" s="121">
        <f t="shared" si="2"/>
        <v>1</v>
      </c>
      <c r="E138" s="179"/>
      <c r="H138" s="204" t="s">
        <v>941</v>
      </c>
      <c r="I138" s="166" t="s">
        <v>890</v>
      </c>
      <c r="J138" s="167">
        <v>100</v>
      </c>
      <c r="K138" s="167">
        <v>100</v>
      </c>
      <c r="L138" s="167">
        <v>100</v>
      </c>
      <c r="M138" s="167">
        <v>100</v>
      </c>
      <c r="N138" s="167">
        <v>100</v>
      </c>
      <c r="O138" s="167">
        <v>100</v>
      </c>
      <c r="P138" s="167">
        <v>100</v>
      </c>
      <c r="Q138" s="167">
        <v>100</v>
      </c>
      <c r="R138" s="167">
        <v>100</v>
      </c>
      <c r="S138" s="167">
        <v>100</v>
      </c>
      <c r="T138" s="167">
        <v>100</v>
      </c>
      <c r="U138" s="167">
        <v>100</v>
      </c>
      <c r="V138" s="167">
        <v>100</v>
      </c>
      <c r="W138" s="167">
        <v>100</v>
      </c>
    </row>
    <row r="139" spans="1:23" x14ac:dyDescent="0.3">
      <c r="A139" s="40">
        <v>7404</v>
      </c>
      <c r="B139" s="40" t="s">
        <v>133</v>
      </c>
      <c r="C139" s="120">
        <v>1400</v>
      </c>
      <c r="D139" s="121">
        <f t="shared" si="2"/>
        <v>1</v>
      </c>
      <c r="E139" s="179"/>
      <c r="H139" s="205" t="s">
        <v>942</v>
      </c>
      <c r="I139" s="206" t="s">
        <v>893</v>
      </c>
      <c r="J139" s="207">
        <v>100</v>
      </c>
      <c r="K139" s="207">
        <v>100</v>
      </c>
      <c r="L139" s="207">
        <v>100</v>
      </c>
      <c r="M139" s="207">
        <v>100</v>
      </c>
      <c r="N139" s="207">
        <v>100</v>
      </c>
      <c r="O139" s="207">
        <v>100</v>
      </c>
      <c r="P139" s="207">
        <v>100</v>
      </c>
      <c r="Q139" s="207">
        <v>100</v>
      </c>
      <c r="R139" s="207">
        <v>100</v>
      </c>
      <c r="S139" s="207">
        <v>100</v>
      </c>
      <c r="T139" s="207">
        <v>100</v>
      </c>
      <c r="U139" s="207">
        <v>100</v>
      </c>
      <c r="V139" s="207">
        <v>100</v>
      </c>
      <c r="W139" s="207">
        <v>100</v>
      </c>
    </row>
    <row r="140" spans="1:23" x14ac:dyDescent="0.3">
      <c r="A140" s="40">
        <v>7405</v>
      </c>
      <c r="B140" s="40" t="s">
        <v>260</v>
      </c>
      <c r="C140" s="120">
        <v>1400</v>
      </c>
      <c r="D140" s="121">
        <f t="shared" si="2"/>
        <v>1</v>
      </c>
      <c r="E140" s="179"/>
      <c r="H140" s="204" t="s">
        <v>941</v>
      </c>
      <c r="I140" s="166" t="s">
        <v>950</v>
      </c>
      <c r="J140" s="167">
        <v>100</v>
      </c>
      <c r="K140" s="167">
        <v>100</v>
      </c>
      <c r="L140" s="167">
        <v>100</v>
      </c>
      <c r="M140" s="167">
        <v>100</v>
      </c>
      <c r="N140" s="167">
        <v>100</v>
      </c>
      <c r="O140" s="167">
        <v>100</v>
      </c>
      <c r="P140" s="167">
        <v>100</v>
      </c>
      <c r="Q140" s="167">
        <v>100</v>
      </c>
      <c r="R140" s="167">
        <v>100</v>
      </c>
      <c r="S140" s="167">
        <v>100</v>
      </c>
      <c r="T140" s="167">
        <v>100</v>
      </c>
      <c r="U140" s="167">
        <v>100</v>
      </c>
      <c r="V140" s="167">
        <v>100</v>
      </c>
      <c r="W140" s="167">
        <v>100</v>
      </c>
    </row>
    <row r="141" spans="1:23" x14ac:dyDescent="0.3">
      <c r="A141" s="40">
        <v>7406</v>
      </c>
      <c r="B141" s="40" t="s">
        <v>90</v>
      </c>
      <c r="C141" s="120">
        <v>1400</v>
      </c>
      <c r="D141" s="121">
        <f t="shared" si="2"/>
        <v>1</v>
      </c>
      <c r="E141" s="179"/>
      <c r="H141" s="205" t="s">
        <v>942</v>
      </c>
      <c r="I141" s="206" t="s">
        <v>920</v>
      </c>
      <c r="J141" s="207">
        <v>100</v>
      </c>
      <c r="K141" s="207">
        <v>100</v>
      </c>
      <c r="L141" s="207">
        <v>100</v>
      </c>
      <c r="M141" s="207">
        <v>100</v>
      </c>
      <c r="N141" s="207">
        <v>100</v>
      </c>
      <c r="O141" s="207">
        <v>100</v>
      </c>
      <c r="P141" s="207">
        <v>100</v>
      </c>
      <c r="Q141" s="207">
        <v>100</v>
      </c>
      <c r="R141" s="207">
        <v>100</v>
      </c>
      <c r="S141" s="207">
        <v>100</v>
      </c>
      <c r="T141" s="207">
        <v>100</v>
      </c>
      <c r="U141" s="207">
        <v>100</v>
      </c>
      <c r="V141" s="207">
        <v>100</v>
      </c>
      <c r="W141" s="207">
        <v>100</v>
      </c>
    </row>
    <row r="142" spans="1:23" x14ac:dyDescent="0.3">
      <c r="A142" s="40">
        <v>7407</v>
      </c>
      <c r="B142" s="40" t="s">
        <v>336</v>
      </c>
      <c r="C142" s="120">
        <v>1400</v>
      </c>
      <c r="D142" s="121">
        <f t="shared" si="2"/>
        <v>1</v>
      </c>
      <c r="E142" s="179"/>
      <c r="H142" s="204" t="s">
        <v>951</v>
      </c>
      <c r="I142" s="166" t="s">
        <v>645</v>
      </c>
      <c r="J142" s="167">
        <v>100</v>
      </c>
      <c r="K142" s="167">
        <v>100</v>
      </c>
      <c r="L142" s="167">
        <v>100</v>
      </c>
      <c r="M142" s="167">
        <v>100</v>
      </c>
      <c r="N142" s="167">
        <v>100</v>
      </c>
      <c r="O142" s="167">
        <v>100</v>
      </c>
      <c r="P142" s="167">
        <v>100</v>
      </c>
      <c r="Q142" s="167">
        <v>100</v>
      </c>
      <c r="R142" s="167">
        <v>100</v>
      </c>
      <c r="S142" s="167">
        <v>100</v>
      </c>
      <c r="T142" s="167">
        <v>100</v>
      </c>
      <c r="U142" s="167">
        <v>100</v>
      </c>
      <c r="V142" s="167">
        <v>100</v>
      </c>
      <c r="W142" s="167">
        <v>100</v>
      </c>
    </row>
    <row r="143" spans="1:23" x14ac:dyDescent="0.3">
      <c r="A143" s="40">
        <v>7408</v>
      </c>
      <c r="B143" s="40" t="s">
        <v>325</v>
      </c>
      <c r="C143" s="120">
        <v>1400</v>
      </c>
      <c r="D143" s="121">
        <f t="shared" si="2"/>
        <v>1</v>
      </c>
      <c r="E143" s="179"/>
      <c r="H143" s="205" t="s">
        <v>951</v>
      </c>
      <c r="I143" s="206" t="s">
        <v>650</v>
      </c>
      <c r="J143" s="207">
        <v>100</v>
      </c>
      <c r="K143" s="207">
        <v>100</v>
      </c>
      <c r="L143" s="207">
        <v>100</v>
      </c>
      <c r="M143" s="207">
        <v>100</v>
      </c>
      <c r="N143" s="207">
        <v>100</v>
      </c>
      <c r="O143" s="207">
        <v>100</v>
      </c>
      <c r="P143" s="207">
        <v>100</v>
      </c>
      <c r="Q143" s="207">
        <v>100</v>
      </c>
      <c r="R143" s="207">
        <v>100</v>
      </c>
      <c r="S143" s="207">
        <v>100</v>
      </c>
      <c r="T143" s="207">
        <v>100</v>
      </c>
      <c r="U143" s="207">
        <v>100</v>
      </c>
      <c r="V143" s="207">
        <v>0</v>
      </c>
      <c r="W143" s="207">
        <v>0</v>
      </c>
    </row>
    <row r="144" spans="1:23" x14ac:dyDescent="0.3">
      <c r="A144" s="40">
        <v>8101</v>
      </c>
      <c r="B144" s="40" t="s">
        <v>32</v>
      </c>
      <c r="C144" s="120">
        <v>1400</v>
      </c>
      <c r="D144" s="121">
        <f t="shared" si="2"/>
        <v>1</v>
      </c>
      <c r="E144" s="179"/>
      <c r="H144" s="204" t="s">
        <v>951</v>
      </c>
      <c r="I144" s="166" t="s">
        <v>657</v>
      </c>
      <c r="J144" s="167">
        <v>100</v>
      </c>
      <c r="K144" s="167">
        <v>100</v>
      </c>
      <c r="L144" s="167">
        <v>100</v>
      </c>
      <c r="M144" s="167">
        <v>100</v>
      </c>
      <c r="N144" s="167">
        <v>100</v>
      </c>
      <c r="O144" s="167">
        <v>100</v>
      </c>
      <c r="P144" s="167">
        <v>100</v>
      </c>
      <c r="Q144" s="167">
        <v>100</v>
      </c>
      <c r="R144" s="167">
        <v>100</v>
      </c>
      <c r="S144" s="167">
        <v>100</v>
      </c>
      <c r="T144" s="167">
        <v>100</v>
      </c>
      <c r="U144" s="167">
        <v>100</v>
      </c>
      <c r="V144" s="167">
        <v>100</v>
      </c>
      <c r="W144" s="167">
        <v>100</v>
      </c>
    </row>
    <row r="145" spans="1:23" x14ac:dyDescent="0.3">
      <c r="A145" s="40">
        <v>8102</v>
      </c>
      <c r="B145" s="40" t="s">
        <v>73</v>
      </c>
      <c r="C145" s="120">
        <v>1400</v>
      </c>
      <c r="D145" s="121">
        <f t="shared" si="2"/>
        <v>1</v>
      </c>
      <c r="E145" s="179"/>
      <c r="H145" s="205" t="s">
        <v>951</v>
      </c>
      <c r="I145" s="206" t="s">
        <v>660</v>
      </c>
      <c r="J145" s="207">
        <v>100</v>
      </c>
      <c r="K145" s="207">
        <v>100</v>
      </c>
      <c r="L145" s="207">
        <v>100</v>
      </c>
      <c r="M145" s="207">
        <v>100</v>
      </c>
      <c r="N145" s="207">
        <v>100</v>
      </c>
      <c r="O145" s="207">
        <v>100</v>
      </c>
      <c r="P145" s="207">
        <v>100</v>
      </c>
      <c r="Q145" s="207">
        <v>100</v>
      </c>
      <c r="R145" s="207">
        <v>100</v>
      </c>
      <c r="S145" s="207">
        <v>100</v>
      </c>
      <c r="T145" s="207">
        <v>100</v>
      </c>
      <c r="U145" s="207">
        <v>100</v>
      </c>
      <c r="V145" s="207">
        <v>100</v>
      </c>
      <c r="W145" s="207">
        <v>100</v>
      </c>
    </row>
    <row r="146" spans="1:23" x14ac:dyDescent="0.3">
      <c r="A146" s="40">
        <v>8103</v>
      </c>
      <c r="B146" s="40" t="s">
        <v>39</v>
      </c>
      <c r="C146" s="120">
        <v>1400</v>
      </c>
      <c r="D146" s="121">
        <f t="shared" si="2"/>
        <v>1</v>
      </c>
      <c r="E146" s="179"/>
      <c r="H146" s="204" t="s">
        <v>951</v>
      </c>
      <c r="I146" s="166" t="s">
        <v>665</v>
      </c>
      <c r="J146" s="167">
        <v>100</v>
      </c>
      <c r="K146" s="167">
        <v>100</v>
      </c>
      <c r="L146" s="167">
        <v>100</v>
      </c>
      <c r="M146" s="167">
        <v>100</v>
      </c>
      <c r="N146" s="167">
        <v>100</v>
      </c>
      <c r="O146" s="167">
        <v>100</v>
      </c>
      <c r="P146" s="167">
        <v>100</v>
      </c>
      <c r="Q146" s="167">
        <v>100</v>
      </c>
      <c r="R146" s="167">
        <v>100</v>
      </c>
      <c r="S146" s="167">
        <v>100</v>
      </c>
      <c r="T146" s="167">
        <v>100</v>
      </c>
      <c r="U146" s="167">
        <v>100</v>
      </c>
      <c r="V146" s="167">
        <v>100</v>
      </c>
      <c r="W146" s="167">
        <v>100</v>
      </c>
    </row>
    <row r="147" spans="1:23" x14ac:dyDescent="0.3">
      <c r="A147" s="40">
        <v>8104</v>
      </c>
      <c r="B147" s="40" t="s">
        <v>303</v>
      </c>
      <c r="C147" s="120">
        <v>1400</v>
      </c>
      <c r="D147" s="121">
        <f t="shared" si="2"/>
        <v>1</v>
      </c>
      <c r="E147" s="179"/>
      <c r="H147" s="205" t="s">
        <v>951</v>
      </c>
      <c r="I147" s="206" t="s">
        <v>687</v>
      </c>
      <c r="J147" s="207">
        <v>100</v>
      </c>
      <c r="K147" s="207">
        <v>100</v>
      </c>
      <c r="L147" s="207">
        <v>100</v>
      </c>
      <c r="M147" s="207">
        <v>100</v>
      </c>
      <c r="N147" s="207">
        <v>100</v>
      </c>
      <c r="O147" s="207">
        <v>100</v>
      </c>
      <c r="P147" s="207">
        <v>100</v>
      </c>
      <c r="Q147" s="207">
        <v>100</v>
      </c>
      <c r="R147" s="207">
        <v>100</v>
      </c>
      <c r="S147" s="207">
        <v>100</v>
      </c>
      <c r="T147" s="207">
        <v>100</v>
      </c>
      <c r="U147" s="207">
        <v>100</v>
      </c>
      <c r="V147" s="207">
        <v>100</v>
      </c>
      <c r="W147" s="207">
        <v>100</v>
      </c>
    </row>
    <row r="148" spans="1:23" x14ac:dyDescent="0.3">
      <c r="A148" s="40">
        <v>8105</v>
      </c>
      <c r="B148" s="40" t="s">
        <v>310</v>
      </c>
      <c r="C148" s="120">
        <v>1400</v>
      </c>
      <c r="D148" s="121">
        <f t="shared" si="2"/>
        <v>1</v>
      </c>
      <c r="E148" s="179"/>
      <c r="H148" s="204" t="s">
        <v>951</v>
      </c>
      <c r="I148" s="166" t="s">
        <v>705</v>
      </c>
      <c r="J148" s="167">
        <v>100</v>
      </c>
      <c r="K148" s="167">
        <v>100</v>
      </c>
      <c r="L148" s="167">
        <v>100</v>
      </c>
      <c r="M148" s="167">
        <v>100</v>
      </c>
      <c r="N148" s="167">
        <v>100</v>
      </c>
      <c r="O148" s="167">
        <v>100</v>
      </c>
      <c r="P148" s="167">
        <v>100</v>
      </c>
      <c r="Q148" s="167">
        <v>100</v>
      </c>
      <c r="R148" s="167">
        <v>100</v>
      </c>
      <c r="S148" s="167">
        <v>100</v>
      </c>
      <c r="T148" s="167">
        <v>100</v>
      </c>
      <c r="U148" s="167">
        <v>100</v>
      </c>
      <c r="V148" s="167">
        <v>100</v>
      </c>
      <c r="W148" s="167">
        <v>100</v>
      </c>
    </row>
    <row r="149" spans="1:23" x14ac:dyDescent="0.3">
      <c r="A149" s="40">
        <v>8106</v>
      </c>
      <c r="B149" s="40" t="s">
        <v>83</v>
      </c>
      <c r="C149" s="120">
        <v>1400</v>
      </c>
      <c r="D149" s="121">
        <f t="shared" si="2"/>
        <v>1</v>
      </c>
      <c r="E149" s="179"/>
      <c r="H149" s="205" t="s">
        <v>951</v>
      </c>
      <c r="I149" s="206" t="s">
        <v>952</v>
      </c>
      <c r="J149" s="207">
        <v>100</v>
      </c>
      <c r="K149" s="207">
        <v>100</v>
      </c>
      <c r="L149" s="207">
        <v>100</v>
      </c>
      <c r="M149" s="207">
        <v>100</v>
      </c>
      <c r="N149" s="207">
        <v>100</v>
      </c>
      <c r="O149" s="207">
        <v>100</v>
      </c>
      <c r="P149" s="207">
        <v>100</v>
      </c>
      <c r="Q149" s="207">
        <v>100</v>
      </c>
      <c r="R149" s="207">
        <v>100</v>
      </c>
      <c r="S149" s="207">
        <v>100</v>
      </c>
      <c r="T149" s="207">
        <v>100</v>
      </c>
      <c r="U149" s="207">
        <v>100</v>
      </c>
      <c r="V149" s="207">
        <v>100</v>
      </c>
      <c r="W149" s="207">
        <v>100</v>
      </c>
    </row>
    <row r="150" spans="1:23" x14ac:dyDescent="0.3">
      <c r="A150" s="40">
        <v>8107</v>
      </c>
      <c r="B150" s="40" t="s">
        <v>70</v>
      </c>
      <c r="C150" s="120">
        <v>1400</v>
      </c>
      <c r="D150" s="121">
        <f t="shared" si="2"/>
        <v>1</v>
      </c>
      <c r="E150" s="179"/>
      <c r="H150" s="204" t="s">
        <v>951</v>
      </c>
      <c r="I150" s="166" t="s">
        <v>726</v>
      </c>
      <c r="J150" s="167">
        <v>100</v>
      </c>
      <c r="K150" s="167">
        <v>100</v>
      </c>
      <c r="L150" s="167">
        <v>100</v>
      </c>
      <c r="M150" s="167">
        <v>100</v>
      </c>
      <c r="N150" s="167">
        <v>100</v>
      </c>
      <c r="O150" s="167">
        <v>100</v>
      </c>
      <c r="P150" s="167">
        <v>100</v>
      </c>
      <c r="Q150" s="167">
        <v>100</v>
      </c>
      <c r="R150" s="167">
        <v>100</v>
      </c>
      <c r="S150" s="167">
        <v>100</v>
      </c>
      <c r="T150" s="167">
        <v>100</v>
      </c>
      <c r="U150" s="167">
        <v>100</v>
      </c>
      <c r="V150" s="167">
        <v>100</v>
      </c>
      <c r="W150" s="167">
        <v>100</v>
      </c>
    </row>
    <row r="151" spans="1:23" x14ac:dyDescent="0.3">
      <c r="A151" s="40">
        <v>8108</v>
      </c>
      <c r="B151" s="40" t="s">
        <v>37</v>
      </c>
      <c r="C151" s="120">
        <v>1400</v>
      </c>
      <c r="D151" s="121">
        <f t="shared" si="2"/>
        <v>1</v>
      </c>
      <c r="E151" s="179"/>
      <c r="H151" s="205" t="s">
        <v>951</v>
      </c>
      <c r="I151" s="206" t="s">
        <v>733</v>
      </c>
      <c r="J151" s="207">
        <v>100</v>
      </c>
      <c r="K151" s="207">
        <v>100</v>
      </c>
      <c r="L151" s="207">
        <v>100</v>
      </c>
      <c r="M151" s="207">
        <v>100</v>
      </c>
      <c r="N151" s="207">
        <v>100</v>
      </c>
      <c r="O151" s="207">
        <v>100</v>
      </c>
      <c r="P151" s="207">
        <v>100</v>
      </c>
      <c r="Q151" s="207">
        <v>100</v>
      </c>
      <c r="R151" s="207">
        <v>100</v>
      </c>
      <c r="S151" s="207">
        <v>100</v>
      </c>
      <c r="T151" s="207">
        <v>100</v>
      </c>
      <c r="U151" s="207">
        <v>100</v>
      </c>
      <c r="V151" s="207">
        <v>100</v>
      </c>
      <c r="W151" s="207">
        <v>100</v>
      </c>
    </row>
    <row r="152" spans="1:23" x14ac:dyDescent="0.3">
      <c r="A152" s="40">
        <v>8109</v>
      </c>
      <c r="B152" s="40" t="s">
        <v>308</v>
      </c>
      <c r="C152" s="120">
        <v>1400</v>
      </c>
      <c r="D152" s="121">
        <f t="shared" si="2"/>
        <v>1</v>
      </c>
      <c r="E152" s="179"/>
      <c r="H152" s="204" t="s">
        <v>951</v>
      </c>
      <c r="I152" s="166" t="s">
        <v>738</v>
      </c>
      <c r="J152" s="167">
        <v>100</v>
      </c>
      <c r="K152" s="167">
        <v>100</v>
      </c>
      <c r="L152" s="167">
        <v>100</v>
      </c>
      <c r="M152" s="167">
        <v>100</v>
      </c>
      <c r="N152" s="167">
        <v>100</v>
      </c>
      <c r="O152" s="167">
        <v>100</v>
      </c>
      <c r="P152" s="167">
        <v>100</v>
      </c>
      <c r="Q152" s="167">
        <v>100</v>
      </c>
      <c r="R152" s="167">
        <v>100</v>
      </c>
      <c r="S152" s="167">
        <v>100</v>
      </c>
      <c r="T152" s="167">
        <v>100</v>
      </c>
      <c r="U152" s="167">
        <v>100</v>
      </c>
      <c r="V152" s="167">
        <v>100</v>
      </c>
      <c r="W152" s="167">
        <v>100</v>
      </c>
    </row>
    <row r="153" spans="1:23" x14ac:dyDescent="0.3">
      <c r="A153" s="40">
        <v>8110</v>
      </c>
      <c r="B153" s="40" t="s">
        <v>19</v>
      </c>
      <c r="C153" s="120">
        <v>1400</v>
      </c>
      <c r="D153" s="121">
        <f t="shared" si="2"/>
        <v>1</v>
      </c>
      <c r="E153" s="179"/>
      <c r="H153" s="205" t="s">
        <v>951</v>
      </c>
      <c r="I153" s="206" t="s">
        <v>749</v>
      </c>
      <c r="J153" s="207">
        <v>100</v>
      </c>
      <c r="K153" s="207">
        <v>100</v>
      </c>
      <c r="L153" s="207">
        <v>100</v>
      </c>
      <c r="M153" s="207">
        <v>100</v>
      </c>
      <c r="N153" s="207">
        <v>100</v>
      </c>
      <c r="O153" s="207">
        <v>100</v>
      </c>
      <c r="P153" s="207">
        <v>100</v>
      </c>
      <c r="Q153" s="207">
        <v>100</v>
      </c>
      <c r="R153" s="207">
        <v>100</v>
      </c>
      <c r="S153" s="207">
        <v>100</v>
      </c>
      <c r="T153" s="207">
        <v>100</v>
      </c>
      <c r="U153" s="207">
        <v>100</v>
      </c>
      <c r="V153" s="207">
        <v>100</v>
      </c>
      <c r="W153" s="207">
        <v>100</v>
      </c>
    </row>
    <row r="154" spans="1:23" x14ac:dyDescent="0.3">
      <c r="A154" s="40">
        <v>8111</v>
      </c>
      <c r="B154" s="40" t="s">
        <v>84</v>
      </c>
      <c r="C154" s="120">
        <v>1400</v>
      </c>
      <c r="D154" s="121">
        <f t="shared" si="2"/>
        <v>1</v>
      </c>
      <c r="E154" s="179"/>
      <c r="H154" s="204" t="s">
        <v>951</v>
      </c>
      <c r="I154" s="166" t="s">
        <v>753</v>
      </c>
      <c r="J154" s="167">
        <v>100</v>
      </c>
      <c r="K154" s="167">
        <v>100</v>
      </c>
      <c r="L154" s="167">
        <v>100</v>
      </c>
      <c r="M154" s="167">
        <v>100</v>
      </c>
      <c r="N154" s="167">
        <v>100</v>
      </c>
      <c r="O154" s="167">
        <v>100</v>
      </c>
      <c r="P154" s="167">
        <v>100</v>
      </c>
      <c r="Q154" s="167">
        <v>100</v>
      </c>
      <c r="R154" s="167">
        <v>100</v>
      </c>
      <c r="S154" s="167">
        <v>100</v>
      </c>
      <c r="T154" s="167">
        <v>100</v>
      </c>
      <c r="U154" s="167">
        <v>100</v>
      </c>
      <c r="V154" s="167">
        <v>100</v>
      </c>
      <c r="W154" s="167">
        <v>100</v>
      </c>
    </row>
    <row r="155" spans="1:23" x14ac:dyDescent="0.3">
      <c r="A155" s="40">
        <v>8112</v>
      </c>
      <c r="B155" s="40" t="s">
        <v>24</v>
      </c>
      <c r="C155" s="120">
        <v>1400</v>
      </c>
      <c r="D155" s="121">
        <f t="shared" si="2"/>
        <v>1</v>
      </c>
      <c r="E155" s="179"/>
      <c r="H155" s="205" t="s">
        <v>951</v>
      </c>
      <c r="I155" s="206" t="s">
        <v>953</v>
      </c>
      <c r="J155" s="207">
        <v>100</v>
      </c>
      <c r="K155" s="207">
        <v>100</v>
      </c>
      <c r="L155" s="207">
        <v>100</v>
      </c>
      <c r="M155" s="207">
        <v>100</v>
      </c>
      <c r="N155" s="207">
        <v>100</v>
      </c>
      <c r="O155" s="207">
        <v>100</v>
      </c>
      <c r="P155" s="207">
        <v>100</v>
      </c>
      <c r="Q155" s="207">
        <v>100</v>
      </c>
      <c r="R155" s="207">
        <v>100</v>
      </c>
      <c r="S155" s="207">
        <v>100</v>
      </c>
      <c r="T155" s="207">
        <v>100</v>
      </c>
      <c r="U155" s="207">
        <v>100</v>
      </c>
      <c r="V155" s="207">
        <v>0</v>
      </c>
      <c r="W155" s="207">
        <v>0</v>
      </c>
    </row>
    <row r="156" spans="1:23" x14ac:dyDescent="0.3">
      <c r="A156" s="40">
        <v>8201</v>
      </c>
      <c r="B156" s="40" t="s">
        <v>125</v>
      </c>
      <c r="C156" s="120">
        <v>1400</v>
      </c>
      <c r="D156" s="121">
        <f t="shared" si="2"/>
        <v>1</v>
      </c>
      <c r="E156" s="179"/>
      <c r="H156" s="204" t="s">
        <v>951</v>
      </c>
      <c r="I156" s="166" t="s">
        <v>764</v>
      </c>
      <c r="J156" s="167">
        <v>100</v>
      </c>
      <c r="K156" s="167">
        <v>100</v>
      </c>
      <c r="L156" s="167">
        <v>100</v>
      </c>
      <c r="M156" s="167">
        <v>100</v>
      </c>
      <c r="N156" s="167">
        <v>100</v>
      </c>
      <c r="O156" s="167">
        <v>100</v>
      </c>
      <c r="P156" s="167">
        <v>100</v>
      </c>
      <c r="Q156" s="167">
        <v>100</v>
      </c>
      <c r="R156" s="167">
        <v>100</v>
      </c>
      <c r="S156" s="167">
        <v>100</v>
      </c>
      <c r="T156" s="167">
        <v>100</v>
      </c>
      <c r="U156" s="167">
        <v>100</v>
      </c>
      <c r="V156" s="167">
        <v>100</v>
      </c>
      <c r="W156" s="167">
        <v>100</v>
      </c>
    </row>
    <row r="157" spans="1:23" x14ac:dyDescent="0.3">
      <c r="A157" s="40">
        <v>8202</v>
      </c>
      <c r="B157" s="40" t="s">
        <v>194</v>
      </c>
      <c r="C157" s="120">
        <v>1400</v>
      </c>
      <c r="D157" s="121">
        <f t="shared" si="2"/>
        <v>1</v>
      </c>
      <c r="E157" s="179"/>
      <c r="H157" s="205" t="s">
        <v>951</v>
      </c>
      <c r="I157" s="206" t="s">
        <v>767</v>
      </c>
      <c r="J157" s="207">
        <v>100</v>
      </c>
      <c r="K157" s="207">
        <v>100</v>
      </c>
      <c r="L157" s="207">
        <v>100</v>
      </c>
      <c r="M157" s="207">
        <v>100</v>
      </c>
      <c r="N157" s="207">
        <v>100</v>
      </c>
      <c r="O157" s="207">
        <v>100</v>
      </c>
      <c r="P157" s="207">
        <v>100</v>
      </c>
      <c r="Q157" s="207">
        <v>100</v>
      </c>
      <c r="R157" s="207">
        <v>100</v>
      </c>
      <c r="S157" s="207">
        <v>100</v>
      </c>
      <c r="T157" s="207">
        <v>100</v>
      </c>
      <c r="U157" s="207">
        <v>100</v>
      </c>
      <c r="V157" s="207">
        <v>100</v>
      </c>
      <c r="W157" s="207">
        <v>100</v>
      </c>
    </row>
    <row r="158" spans="1:23" x14ac:dyDescent="0.3">
      <c r="A158" s="40">
        <v>8203</v>
      </c>
      <c r="B158" s="40" t="s">
        <v>113</v>
      </c>
      <c r="C158" s="120">
        <v>1400</v>
      </c>
      <c r="D158" s="121">
        <f t="shared" si="2"/>
        <v>1</v>
      </c>
      <c r="E158" s="179"/>
      <c r="H158" s="204" t="s">
        <v>951</v>
      </c>
      <c r="I158" s="166" t="s">
        <v>768</v>
      </c>
      <c r="J158" s="167">
        <v>100</v>
      </c>
      <c r="K158" s="167">
        <v>100</v>
      </c>
      <c r="L158" s="167">
        <v>100</v>
      </c>
      <c r="M158" s="167">
        <v>100</v>
      </c>
      <c r="N158" s="167">
        <v>100</v>
      </c>
      <c r="O158" s="167">
        <v>100</v>
      </c>
      <c r="P158" s="167">
        <v>100</v>
      </c>
      <c r="Q158" s="167">
        <v>100</v>
      </c>
      <c r="R158" s="167">
        <v>100</v>
      </c>
      <c r="S158" s="167">
        <v>100</v>
      </c>
      <c r="T158" s="167">
        <v>100</v>
      </c>
      <c r="U158" s="167">
        <v>100</v>
      </c>
      <c r="V158" s="167">
        <v>100</v>
      </c>
      <c r="W158" s="167">
        <v>100</v>
      </c>
    </row>
    <row r="159" spans="1:23" x14ac:dyDescent="0.3">
      <c r="A159" s="40">
        <v>8204</v>
      </c>
      <c r="B159" s="40" t="s">
        <v>288</v>
      </c>
      <c r="C159" s="120">
        <v>1400</v>
      </c>
      <c r="D159" s="121">
        <f t="shared" si="2"/>
        <v>1</v>
      </c>
      <c r="E159" s="179"/>
      <c r="H159" s="205" t="s">
        <v>951</v>
      </c>
      <c r="I159" s="206" t="s">
        <v>775</v>
      </c>
      <c r="J159" s="207">
        <v>100</v>
      </c>
      <c r="K159" s="207">
        <v>100</v>
      </c>
      <c r="L159" s="207">
        <v>100</v>
      </c>
      <c r="M159" s="207">
        <v>100</v>
      </c>
      <c r="N159" s="207">
        <v>100</v>
      </c>
      <c r="O159" s="207">
        <v>100</v>
      </c>
      <c r="P159" s="207">
        <v>100</v>
      </c>
      <c r="Q159" s="207">
        <v>100</v>
      </c>
      <c r="R159" s="207">
        <v>100</v>
      </c>
      <c r="S159" s="207">
        <v>100</v>
      </c>
      <c r="T159" s="207">
        <v>100</v>
      </c>
      <c r="U159" s="207">
        <v>100</v>
      </c>
      <c r="V159" s="207">
        <v>100</v>
      </c>
      <c r="W159" s="207">
        <v>100</v>
      </c>
    </row>
    <row r="160" spans="1:23" x14ac:dyDescent="0.3">
      <c r="A160" s="40">
        <v>8205</v>
      </c>
      <c r="B160" s="40" t="s">
        <v>128</v>
      </c>
      <c r="C160" s="120">
        <v>1400</v>
      </c>
      <c r="D160" s="121">
        <f t="shared" si="2"/>
        <v>1</v>
      </c>
      <c r="E160" s="179"/>
      <c r="H160" s="204" t="s">
        <v>951</v>
      </c>
      <c r="I160" s="166" t="s">
        <v>785</v>
      </c>
      <c r="J160" s="167">
        <v>100</v>
      </c>
      <c r="K160" s="167">
        <v>100</v>
      </c>
      <c r="L160" s="167">
        <v>100</v>
      </c>
      <c r="M160" s="167">
        <v>100</v>
      </c>
      <c r="N160" s="167">
        <v>100</v>
      </c>
      <c r="O160" s="167">
        <v>100</v>
      </c>
      <c r="P160" s="167">
        <v>100</v>
      </c>
      <c r="Q160" s="167">
        <v>100</v>
      </c>
      <c r="R160" s="167">
        <v>100</v>
      </c>
      <c r="S160" s="167">
        <v>100</v>
      </c>
      <c r="T160" s="167">
        <v>100</v>
      </c>
      <c r="U160" s="167">
        <v>0</v>
      </c>
      <c r="V160" s="167">
        <v>0</v>
      </c>
      <c r="W160" s="167">
        <v>0</v>
      </c>
    </row>
    <row r="161" spans="1:23" x14ac:dyDescent="0.3">
      <c r="A161" s="40">
        <v>8206</v>
      </c>
      <c r="B161" s="40" t="s">
        <v>129</v>
      </c>
      <c r="C161" s="120">
        <v>1400</v>
      </c>
      <c r="D161" s="121">
        <f t="shared" si="2"/>
        <v>1</v>
      </c>
      <c r="E161" s="179"/>
      <c r="H161" s="205" t="s">
        <v>951</v>
      </c>
      <c r="I161" s="206" t="s">
        <v>789</v>
      </c>
      <c r="J161" s="207">
        <v>100</v>
      </c>
      <c r="K161" s="207">
        <v>100</v>
      </c>
      <c r="L161" s="207">
        <v>100</v>
      </c>
      <c r="M161" s="207">
        <v>100</v>
      </c>
      <c r="N161" s="207">
        <v>100</v>
      </c>
      <c r="O161" s="207">
        <v>100</v>
      </c>
      <c r="P161" s="207">
        <v>100</v>
      </c>
      <c r="Q161" s="207">
        <v>100</v>
      </c>
      <c r="R161" s="207">
        <v>100</v>
      </c>
      <c r="S161" s="207">
        <v>100</v>
      </c>
      <c r="T161" s="207">
        <v>100</v>
      </c>
      <c r="U161" s="207">
        <v>100</v>
      </c>
      <c r="V161" s="207">
        <v>100</v>
      </c>
      <c r="W161" s="207">
        <v>100</v>
      </c>
    </row>
    <row r="162" spans="1:23" x14ac:dyDescent="0.3">
      <c r="A162" s="40">
        <v>8207</v>
      </c>
      <c r="B162" s="40" t="s">
        <v>335</v>
      </c>
      <c r="C162" s="120">
        <v>1400</v>
      </c>
      <c r="D162" s="121">
        <f t="shared" si="2"/>
        <v>1</v>
      </c>
      <c r="E162" s="179"/>
      <c r="H162" s="204" t="s">
        <v>951</v>
      </c>
      <c r="I162" s="166" t="s">
        <v>799</v>
      </c>
      <c r="J162" s="167">
        <v>100</v>
      </c>
      <c r="K162" s="167">
        <v>100</v>
      </c>
      <c r="L162" s="167">
        <v>100</v>
      </c>
      <c r="M162" s="167">
        <v>100</v>
      </c>
      <c r="N162" s="167">
        <v>100</v>
      </c>
      <c r="O162" s="167">
        <v>100</v>
      </c>
      <c r="P162" s="167">
        <v>100</v>
      </c>
      <c r="Q162" s="167">
        <v>100</v>
      </c>
      <c r="R162" s="167">
        <v>100</v>
      </c>
      <c r="S162" s="167">
        <v>100</v>
      </c>
      <c r="T162" s="167">
        <v>100</v>
      </c>
      <c r="U162" s="167">
        <v>100</v>
      </c>
      <c r="V162" s="167">
        <v>100</v>
      </c>
      <c r="W162" s="167">
        <v>100</v>
      </c>
    </row>
    <row r="163" spans="1:23" x14ac:dyDescent="0.3">
      <c r="A163" s="40">
        <v>8301</v>
      </c>
      <c r="B163" s="40" t="s">
        <v>64</v>
      </c>
      <c r="C163" s="120">
        <v>1400</v>
      </c>
      <c r="D163" s="121">
        <f t="shared" si="2"/>
        <v>1</v>
      </c>
      <c r="E163" s="179"/>
      <c r="H163" s="205" t="s">
        <v>951</v>
      </c>
      <c r="I163" s="206" t="s">
        <v>802</v>
      </c>
      <c r="J163" s="207">
        <v>100</v>
      </c>
      <c r="K163" s="207">
        <v>100</v>
      </c>
      <c r="L163" s="207">
        <v>100</v>
      </c>
      <c r="M163" s="207">
        <v>100</v>
      </c>
      <c r="N163" s="207">
        <v>100</v>
      </c>
      <c r="O163" s="207">
        <v>100</v>
      </c>
      <c r="P163" s="207">
        <v>100</v>
      </c>
      <c r="Q163" s="207">
        <v>100</v>
      </c>
      <c r="R163" s="207">
        <v>100</v>
      </c>
      <c r="S163" s="207">
        <v>100</v>
      </c>
      <c r="T163" s="207">
        <v>100</v>
      </c>
      <c r="U163" s="207">
        <v>100</v>
      </c>
      <c r="V163" s="207">
        <v>100</v>
      </c>
      <c r="W163" s="207">
        <v>100</v>
      </c>
    </row>
    <row r="164" spans="1:23" x14ac:dyDescent="0.3">
      <c r="A164" s="40">
        <v>8302</v>
      </c>
      <c r="B164" s="40" t="s">
        <v>301</v>
      </c>
      <c r="C164" s="120">
        <v>1400</v>
      </c>
      <c r="D164" s="121">
        <f t="shared" si="2"/>
        <v>1</v>
      </c>
      <c r="E164" s="179"/>
      <c r="H164" s="204" t="s">
        <v>951</v>
      </c>
      <c r="I164" s="166" t="s">
        <v>804</v>
      </c>
      <c r="J164" s="167">
        <v>100</v>
      </c>
      <c r="K164" s="167">
        <v>100</v>
      </c>
      <c r="L164" s="167">
        <v>100</v>
      </c>
      <c r="M164" s="167">
        <v>100</v>
      </c>
      <c r="N164" s="167">
        <v>100</v>
      </c>
      <c r="O164" s="167">
        <v>100</v>
      </c>
      <c r="P164" s="167">
        <v>100</v>
      </c>
      <c r="Q164" s="167">
        <v>100</v>
      </c>
      <c r="R164" s="167">
        <v>100</v>
      </c>
      <c r="S164" s="167">
        <v>100</v>
      </c>
      <c r="T164" s="167">
        <v>100</v>
      </c>
      <c r="U164" s="167">
        <v>100</v>
      </c>
      <c r="V164" s="167">
        <v>100</v>
      </c>
      <c r="W164" s="167">
        <v>100</v>
      </c>
    </row>
    <row r="165" spans="1:23" x14ac:dyDescent="0.3">
      <c r="A165" s="40">
        <v>8303</v>
      </c>
      <c r="B165" s="40" t="s">
        <v>109</v>
      </c>
      <c r="C165" s="120">
        <v>1400</v>
      </c>
      <c r="D165" s="121">
        <f t="shared" si="2"/>
        <v>1</v>
      </c>
      <c r="E165" s="179"/>
      <c r="H165" s="205" t="s">
        <v>951</v>
      </c>
      <c r="I165" s="206" t="s">
        <v>805</v>
      </c>
      <c r="J165" s="207">
        <v>100</v>
      </c>
      <c r="K165" s="207">
        <v>100</v>
      </c>
      <c r="L165" s="207">
        <v>100</v>
      </c>
      <c r="M165" s="207">
        <v>100</v>
      </c>
      <c r="N165" s="207">
        <v>100</v>
      </c>
      <c r="O165" s="207">
        <v>100</v>
      </c>
      <c r="P165" s="207">
        <v>100</v>
      </c>
      <c r="Q165" s="207">
        <v>100</v>
      </c>
      <c r="R165" s="207">
        <v>100</v>
      </c>
      <c r="S165" s="207">
        <v>100</v>
      </c>
      <c r="T165" s="207">
        <v>100</v>
      </c>
      <c r="U165" s="207">
        <v>100</v>
      </c>
      <c r="V165" s="207">
        <v>100</v>
      </c>
      <c r="W165" s="207">
        <v>100</v>
      </c>
    </row>
    <row r="166" spans="1:23" x14ac:dyDescent="0.3">
      <c r="A166" s="40">
        <v>8304</v>
      </c>
      <c r="B166" s="40" t="s">
        <v>173</v>
      </c>
      <c r="C166" s="120">
        <v>1400</v>
      </c>
      <c r="D166" s="121">
        <f t="shared" si="2"/>
        <v>1</v>
      </c>
      <c r="E166" s="179"/>
      <c r="H166" s="204" t="s">
        <v>951</v>
      </c>
      <c r="I166" s="166" t="s">
        <v>809</v>
      </c>
      <c r="J166" s="167">
        <v>100</v>
      </c>
      <c r="K166" s="167">
        <v>100</v>
      </c>
      <c r="L166" s="167">
        <v>100</v>
      </c>
      <c r="M166" s="167">
        <v>100</v>
      </c>
      <c r="N166" s="167">
        <v>100</v>
      </c>
      <c r="O166" s="167">
        <v>100</v>
      </c>
      <c r="P166" s="167">
        <v>100</v>
      </c>
      <c r="Q166" s="167">
        <v>100</v>
      </c>
      <c r="R166" s="167">
        <v>100</v>
      </c>
      <c r="S166" s="167">
        <v>100</v>
      </c>
      <c r="T166" s="167">
        <v>100</v>
      </c>
      <c r="U166" s="167">
        <v>100</v>
      </c>
      <c r="V166" s="167">
        <v>50</v>
      </c>
      <c r="W166" s="167">
        <v>0</v>
      </c>
    </row>
    <row r="167" spans="1:23" x14ac:dyDescent="0.3">
      <c r="A167" s="40">
        <v>8305</v>
      </c>
      <c r="B167" s="40" t="s">
        <v>126</v>
      </c>
      <c r="C167" s="120">
        <v>1400</v>
      </c>
      <c r="D167" s="121">
        <f t="shared" si="2"/>
        <v>1</v>
      </c>
      <c r="E167" s="179"/>
      <c r="H167" s="205" t="s">
        <v>951</v>
      </c>
      <c r="I167" s="206" t="s">
        <v>822</v>
      </c>
      <c r="J167" s="207">
        <v>100</v>
      </c>
      <c r="K167" s="207">
        <v>100</v>
      </c>
      <c r="L167" s="207">
        <v>100</v>
      </c>
      <c r="M167" s="207">
        <v>100</v>
      </c>
      <c r="N167" s="207">
        <v>100</v>
      </c>
      <c r="O167" s="207">
        <v>100</v>
      </c>
      <c r="P167" s="207">
        <v>100</v>
      </c>
      <c r="Q167" s="207">
        <v>100</v>
      </c>
      <c r="R167" s="207">
        <v>100</v>
      </c>
      <c r="S167" s="207">
        <v>100</v>
      </c>
      <c r="T167" s="207">
        <v>100</v>
      </c>
      <c r="U167" s="207">
        <v>100</v>
      </c>
      <c r="V167" s="207">
        <v>100</v>
      </c>
      <c r="W167" s="207">
        <v>100</v>
      </c>
    </row>
    <row r="168" spans="1:23" x14ac:dyDescent="0.3">
      <c r="A168" s="40">
        <v>8306</v>
      </c>
      <c r="B168" s="40" t="s">
        <v>114</v>
      </c>
      <c r="C168" s="120">
        <v>1400</v>
      </c>
      <c r="D168" s="121">
        <f t="shared" si="2"/>
        <v>1</v>
      </c>
      <c r="E168" s="179"/>
      <c r="H168" s="204" t="s">
        <v>951</v>
      </c>
      <c r="I168" s="166" t="s">
        <v>841</v>
      </c>
      <c r="J168" s="167">
        <v>100</v>
      </c>
      <c r="K168" s="167">
        <v>100</v>
      </c>
      <c r="L168" s="167">
        <v>100</v>
      </c>
      <c r="M168" s="167">
        <v>100</v>
      </c>
      <c r="N168" s="167">
        <v>100</v>
      </c>
      <c r="O168" s="167">
        <v>100</v>
      </c>
      <c r="P168" s="167">
        <v>100</v>
      </c>
      <c r="Q168" s="167">
        <v>100</v>
      </c>
      <c r="R168" s="167">
        <v>100</v>
      </c>
      <c r="S168" s="167">
        <v>100</v>
      </c>
      <c r="T168" s="167">
        <v>100</v>
      </c>
      <c r="U168" s="167">
        <v>100</v>
      </c>
      <c r="V168" s="167">
        <v>100</v>
      </c>
      <c r="W168" s="167">
        <v>100</v>
      </c>
    </row>
    <row r="169" spans="1:23" x14ac:dyDescent="0.3">
      <c r="A169" s="40">
        <v>8307</v>
      </c>
      <c r="B169" s="40" t="s">
        <v>289</v>
      </c>
      <c r="C169" s="120">
        <v>1400</v>
      </c>
      <c r="D169" s="121">
        <f t="shared" si="2"/>
        <v>1</v>
      </c>
      <c r="E169" s="179"/>
      <c r="H169" s="205" t="s">
        <v>951</v>
      </c>
      <c r="I169" s="206" t="s">
        <v>845</v>
      </c>
      <c r="J169" s="207">
        <v>100</v>
      </c>
      <c r="K169" s="207">
        <v>100</v>
      </c>
      <c r="L169" s="207">
        <v>100</v>
      </c>
      <c r="M169" s="207">
        <v>100</v>
      </c>
      <c r="N169" s="207">
        <v>100</v>
      </c>
      <c r="O169" s="207">
        <v>100</v>
      </c>
      <c r="P169" s="207">
        <v>100</v>
      </c>
      <c r="Q169" s="207">
        <v>100</v>
      </c>
      <c r="R169" s="207">
        <v>100</v>
      </c>
      <c r="S169" s="207">
        <v>100</v>
      </c>
      <c r="T169" s="207">
        <v>100</v>
      </c>
      <c r="U169" s="207">
        <v>100</v>
      </c>
      <c r="V169" s="207">
        <v>100</v>
      </c>
      <c r="W169" s="207">
        <v>100</v>
      </c>
    </row>
    <row r="170" spans="1:23" x14ac:dyDescent="0.3">
      <c r="A170" s="40">
        <v>8308</v>
      </c>
      <c r="B170" s="40" t="s">
        <v>314</v>
      </c>
      <c r="C170" s="120">
        <v>1400</v>
      </c>
      <c r="D170" s="121">
        <f t="shared" si="2"/>
        <v>1</v>
      </c>
      <c r="E170" s="179"/>
      <c r="H170" s="204" t="s">
        <v>951</v>
      </c>
      <c r="I170" s="166" t="s">
        <v>851</v>
      </c>
      <c r="J170" s="167">
        <v>100</v>
      </c>
      <c r="K170" s="167">
        <v>100</v>
      </c>
      <c r="L170" s="167">
        <v>100</v>
      </c>
      <c r="M170" s="167">
        <v>100</v>
      </c>
      <c r="N170" s="167">
        <v>100</v>
      </c>
      <c r="O170" s="167">
        <v>100</v>
      </c>
      <c r="P170" s="167">
        <v>100</v>
      </c>
      <c r="Q170" s="167">
        <v>100</v>
      </c>
      <c r="R170" s="167">
        <v>100</v>
      </c>
      <c r="S170" s="167">
        <v>100</v>
      </c>
      <c r="T170" s="167">
        <v>100</v>
      </c>
      <c r="U170" s="167">
        <v>100</v>
      </c>
      <c r="V170" s="167">
        <v>100</v>
      </c>
      <c r="W170" s="167">
        <v>100</v>
      </c>
    </row>
    <row r="171" spans="1:23" x14ac:dyDescent="0.3">
      <c r="A171" s="40">
        <v>8309</v>
      </c>
      <c r="B171" s="40" t="s">
        <v>251</v>
      </c>
      <c r="C171" s="120">
        <v>1400</v>
      </c>
      <c r="D171" s="121">
        <f t="shared" si="2"/>
        <v>1</v>
      </c>
      <c r="E171" s="179"/>
      <c r="H171" s="205" t="s">
        <v>951</v>
      </c>
      <c r="I171" s="206" t="s">
        <v>852</v>
      </c>
      <c r="J171" s="207">
        <v>100</v>
      </c>
      <c r="K171" s="207">
        <v>100</v>
      </c>
      <c r="L171" s="207">
        <v>100</v>
      </c>
      <c r="M171" s="207">
        <v>100</v>
      </c>
      <c r="N171" s="207">
        <v>100</v>
      </c>
      <c r="O171" s="207">
        <v>100</v>
      </c>
      <c r="P171" s="207">
        <v>100</v>
      </c>
      <c r="Q171" s="207">
        <v>100</v>
      </c>
      <c r="R171" s="207">
        <v>100</v>
      </c>
      <c r="S171" s="207">
        <v>100</v>
      </c>
      <c r="T171" s="207">
        <v>100</v>
      </c>
      <c r="U171" s="207">
        <v>100</v>
      </c>
      <c r="V171" s="207">
        <v>100</v>
      </c>
      <c r="W171" s="207">
        <v>100</v>
      </c>
    </row>
    <row r="172" spans="1:23" x14ac:dyDescent="0.3">
      <c r="A172" s="40">
        <v>8310</v>
      </c>
      <c r="B172" s="40" t="s">
        <v>112</v>
      </c>
      <c r="C172" s="120">
        <v>1400</v>
      </c>
      <c r="D172" s="121">
        <f t="shared" si="2"/>
        <v>1</v>
      </c>
      <c r="E172" s="179"/>
      <c r="H172" s="204" t="s">
        <v>951</v>
      </c>
      <c r="I172" s="166" t="s">
        <v>871</v>
      </c>
      <c r="J172" s="167">
        <v>100</v>
      </c>
      <c r="K172" s="167">
        <v>100</v>
      </c>
      <c r="L172" s="167">
        <v>100</v>
      </c>
      <c r="M172" s="167">
        <v>100</v>
      </c>
      <c r="N172" s="167">
        <v>100</v>
      </c>
      <c r="O172" s="167">
        <v>100</v>
      </c>
      <c r="P172" s="167">
        <v>100</v>
      </c>
      <c r="Q172" s="167">
        <v>100</v>
      </c>
      <c r="R172" s="167">
        <v>100</v>
      </c>
      <c r="S172" s="167">
        <v>100</v>
      </c>
      <c r="T172" s="167">
        <v>100</v>
      </c>
      <c r="U172" s="167">
        <v>100</v>
      </c>
      <c r="V172" s="167">
        <v>100</v>
      </c>
      <c r="W172" s="167">
        <v>100</v>
      </c>
    </row>
    <row r="173" spans="1:23" x14ac:dyDescent="0.3">
      <c r="A173" s="40">
        <v>8311</v>
      </c>
      <c r="B173" s="40" t="s">
        <v>132</v>
      </c>
      <c r="C173" s="120">
        <v>1400</v>
      </c>
      <c r="D173" s="121">
        <f t="shared" si="2"/>
        <v>1</v>
      </c>
      <c r="E173" s="179"/>
      <c r="H173" s="205" t="s">
        <v>951</v>
      </c>
      <c r="I173" s="206" t="s">
        <v>954</v>
      </c>
      <c r="J173" s="207">
        <v>100</v>
      </c>
      <c r="K173" s="207">
        <v>100</v>
      </c>
      <c r="L173" s="207">
        <v>100</v>
      </c>
      <c r="M173" s="207">
        <v>100</v>
      </c>
      <c r="N173" s="207">
        <v>100</v>
      </c>
      <c r="O173" s="207">
        <v>100</v>
      </c>
      <c r="P173" s="207">
        <v>100</v>
      </c>
      <c r="Q173" s="207">
        <v>100</v>
      </c>
      <c r="R173" s="207">
        <v>100</v>
      </c>
      <c r="S173" s="207">
        <v>100</v>
      </c>
      <c r="T173" s="207">
        <v>100</v>
      </c>
      <c r="U173" s="207">
        <v>100</v>
      </c>
      <c r="V173" s="207">
        <v>100</v>
      </c>
      <c r="W173" s="207">
        <v>100</v>
      </c>
    </row>
    <row r="174" spans="1:23" x14ac:dyDescent="0.3">
      <c r="A174" s="40">
        <v>8312</v>
      </c>
      <c r="B174" s="40" t="s">
        <v>304</v>
      </c>
      <c r="C174" s="120">
        <v>1400</v>
      </c>
      <c r="D174" s="121">
        <f t="shared" si="2"/>
        <v>1</v>
      </c>
      <c r="E174" s="179"/>
      <c r="H174" s="204" t="s">
        <v>951</v>
      </c>
      <c r="I174" s="166" t="s">
        <v>887</v>
      </c>
      <c r="J174" s="167">
        <v>100</v>
      </c>
      <c r="K174" s="167">
        <v>100</v>
      </c>
      <c r="L174" s="167">
        <v>100</v>
      </c>
      <c r="M174" s="167">
        <v>100</v>
      </c>
      <c r="N174" s="167">
        <v>100</v>
      </c>
      <c r="O174" s="167">
        <v>100</v>
      </c>
      <c r="P174" s="167">
        <v>100</v>
      </c>
      <c r="Q174" s="167">
        <v>100</v>
      </c>
      <c r="R174" s="167">
        <v>100</v>
      </c>
      <c r="S174" s="167">
        <v>100</v>
      </c>
      <c r="T174" s="167">
        <v>100</v>
      </c>
      <c r="U174" s="167">
        <v>100</v>
      </c>
      <c r="V174" s="167">
        <v>100</v>
      </c>
      <c r="W174" s="167">
        <v>100</v>
      </c>
    </row>
    <row r="175" spans="1:23" x14ac:dyDescent="0.3">
      <c r="A175" s="40">
        <v>8313</v>
      </c>
      <c r="B175" s="40" t="s">
        <v>274</v>
      </c>
      <c r="C175" s="120">
        <v>1400</v>
      </c>
      <c r="D175" s="121">
        <f t="shared" si="2"/>
        <v>1</v>
      </c>
      <c r="E175" s="179"/>
      <c r="H175" s="205" t="s">
        <v>955</v>
      </c>
      <c r="I175" s="206" t="s">
        <v>640</v>
      </c>
      <c r="J175" s="207">
        <v>100</v>
      </c>
      <c r="K175" s="207">
        <v>100</v>
      </c>
      <c r="L175" s="207">
        <v>100</v>
      </c>
      <c r="M175" s="207">
        <v>100</v>
      </c>
      <c r="N175" s="207">
        <v>100</v>
      </c>
      <c r="O175" s="207">
        <v>100</v>
      </c>
      <c r="P175" s="207">
        <v>100</v>
      </c>
      <c r="Q175" s="207">
        <v>100</v>
      </c>
      <c r="R175" s="207">
        <v>100</v>
      </c>
      <c r="S175" s="207">
        <v>100</v>
      </c>
      <c r="T175" s="207">
        <v>100</v>
      </c>
      <c r="U175" s="207">
        <v>100</v>
      </c>
      <c r="V175" s="207">
        <v>100</v>
      </c>
      <c r="W175" s="207">
        <v>100</v>
      </c>
    </row>
    <row r="176" spans="1:23" x14ac:dyDescent="0.3">
      <c r="A176" s="40">
        <v>8314</v>
      </c>
      <c r="B176" s="40" t="s">
        <v>248</v>
      </c>
      <c r="C176" s="120">
        <v>1400</v>
      </c>
      <c r="D176" s="121">
        <f t="shared" si="2"/>
        <v>1</v>
      </c>
      <c r="E176" s="179"/>
      <c r="H176" s="204" t="s">
        <v>955</v>
      </c>
      <c r="I176" s="166" t="s">
        <v>643</v>
      </c>
      <c r="J176" s="167">
        <v>100</v>
      </c>
      <c r="K176" s="167">
        <v>100</v>
      </c>
      <c r="L176" s="167">
        <v>100</v>
      </c>
      <c r="M176" s="167">
        <v>100</v>
      </c>
      <c r="N176" s="167">
        <v>100</v>
      </c>
      <c r="O176" s="167">
        <v>100</v>
      </c>
      <c r="P176" s="167">
        <v>100</v>
      </c>
      <c r="Q176" s="167">
        <v>100</v>
      </c>
      <c r="R176" s="167">
        <v>100</v>
      </c>
      <c r="S176" s="167">
        <v>100</v>
      </c>
      <c r="T176" s="167">
        <v>100</v>
      </c>
      <c r="U176" s="167">
        <v>100</v>
      </c>
      <c r="V176" s="167">
        <v>100</v>
      </c>
      <c r="W176" s="167">
        <v>100</v>
      </c>
    </row>
    <row r="177" spans="1:23" x14ac:dyDescent="0.3">
      <c r="A177" s="40">
        <v>9101</v>
      </c>
      <c r="B177" s="40" t="s">
        <v>29</v>
      </c>
      <c r="C177" s="120">
        <v>1400</v>
      </c>
      <c r="D177" s="121">
        <f t="shared" si="2"/>
        <v>1</v>
      </c>
      <c r="E177" s="179"/>
      <c r="H177" s="205" t="s">
        <v>955</v>
      </c>
      <c r="I177" s="206" t="s">
        <v>661</v>
      </c>
      <c r="J177" s="207">
        <v>100</v>
      </c>
      <c r="K177" s="207">
        <v>100</v>
      </c>
      <c r="L177" s="207">
        <v>100</v>
      </c>
      <c r="M177" s="207">
        <v>100</v>
      </c>
      <c r="N177" s="207">
        <v>100</v>
      </c>
      <c r="O177" s="207">
        <v>100</v>
      </c>
      <c r="P177" s="207">
        <v>100</v>
      </c>
      <c r="Q177" s="207">
        <v>100</v>
      </c>
      <c r="R177" s="207">
        <v>100</v>
      </c>
      <c r="S177" s="207">
        <v>100</v>
      </c>
      <c r="T177" s="207">
        <v>100</v>
      </c>
      <c r="U177" s="207">
        <v>100</v>
      </c>
      <c r="V177" s="207">
        <v>100</v>
      </c>
      <c r="W177" s="207">
        <v>100</v>
      </c>
    </row>
    <row r="178" spans="1:23" x14ac:dyDescent="0.3">
      <c r="A178" s="40">
        <v>9102</v>
      </c>
      <c r="B178" s="40" t="s">
        <v>328</v>
      </c>
      <c r="C178" s="120">
        <v>1400</v>
      </c>
      <c r="D178" s="121">
        <f t="shared" si="2"/>
        <v>1</v>
      </c>
      <c r="E178" s="179"/>
      <c r="H178" s="204" t="s">
        <v>955</v>
      </c>
      <c r="I178" s="166" t="s">
        <v>670</v>
      </c>
      <c r="J178" s="167">
        <v>100</v>
      </c>
      <c r="K178" s="167">
        <v>100</v>
      </c>
      <c r="L178" s="167">
        <v>100</v>
      </c>
      <c r="M178" s="167">
        <v>100</v>
      </c>
      <c r="N178" s="167">
        <v>100</v>
      </c>
      <c r="O178" s="167">
        <v>100</v>
      </c>
      <c r="P178" s="167">
        <v>100</v>
      </c>
      <c r="Q178" s="167">
        <v>100</v>
      </c>
      <c r="R178" s="167">
        <v>100</v>
      </c>
      <c r="S178" s="167">
        <v>100</v>
      </c>
      <c r="T178" s="167">
        <v>100</v>
      </c>
      <c r="U178" s="167">
        <v>100</v>
      </c>
      <c r="V178" s="167">
        <v>100</v>
      </c>
      <c r="W178" s="167">
        <v>100</v>
      </c>
    </row>
    <row r="179" spans="1:23" x14ac:dyDescent="0.3">
      <c r="A179" s="40">
        <v>9103</v>
      </c>
      <c r="B179" s="40" t="s">
        <v>185</v>
      </c>
      <c r="C179" s="120">
        <v>1400</v>
      </c>
      <c r="D179" s="121">
        <f t="shared" si="2"/>
        <v>1</v>
      </c>
      <c r="E179" s="179"/>
      <c r="H179" s="205" t="s">
        <v>955</v>
      </c>
      <c r="I179" s="206" t="s">
        <v>683</v>
      </c>
      <c r="J179" s="207">
        <v>100</v>
      </c>
      <c r="K179" s="207">
        <v>100</v>
      </c>
      <c r="L179" s="207">
        <v>100</v>
      </c>
      <c r="M179" s="207">
        <v>100</v>
      </c>
      <c r="N179" s="207">
        <v>100</v>
      </c>
      <c r="O179" s="207">
        <v>100</v>
      </c>
      <c r="P179" s="207">
        <v>100</v>
      </c>
      <c r="Q179" s="207">
        <v>100</v>
      </c>
      <c r="R179" s="207">
        <v>100</v>
      </c>
      <c r="S179" s="207">
        <v>100</v>
      </c>
      <c r="T179" s="207">
        <v>100</v>
      </c>
      <c r="U179" s="207">
        <v>100</v>
      </c>
      <c r="V179" s="207">
        <v>100</v>
      </c>
      <c r="W179" s="207">
        <v>100</v>
      </c>
    </row>
    <row r="180" spans="1:23" x14ac:dyDescent="0.3">
      <c r="A180" s="40">
        <v>9104</v>
      </c>
      <c r="B180" s="40" t="s">
        <v>341</v>
      </c>
      <c r="C180" s="120">
        <v>1400</v>
      </c>
      <c r="D180" s="121">
        <f t="shared" si="2"/>
        <v>1</v>
      </c>
      <c r="E180" s="179"/>
      <c r="H180" s="204" t="s">
        <v>955</v>
      </c>
      <c r="I180" s="166" t="s">
        <v>684</v>
      </c>
      <c r="J180" s="167">
        <v>100</v>
      </c>
      <c r="K180" s="167">
        <v>100</v>
      </c>
      <c r="L180" s="167">
        <v>100</v>
      </c>
      <c r="M180" s="167">
        <v>100</v>
      </c>
      <c r="N180" s="167">
        <v>100</v>
      </c>
      <c r="O180" s="167">
        <v>100</v>
      </c>
      <c r="P180" s="167">
        <v>100</v>
      </c>
      <c r="Q180" s="167">
        <v>100</v>
      </c>
      <c r="R180" s="167">
        <v>100</v>
      </c>
      <c r="S180" s="167">
        <v>100</v>
      </c>
      <c r="T180" s="167">
        <v>100</v>
      </c>
      <c r="U180" s="167">
        <v>100</v>
      </c>
      <c r="V180" s="167">
        <v>100</v>
      </c>
      <c r="W180" s="167">
        <v>100</v>
      </c>
    </row>
    <row r="181" spans="1:23" x14ac:dyDescent="0.3">
      <c r="A181" s="40">
        <v>9105</v>
      </c>
      <c r="B181" s="40" t="s">
        <v>297</v>
      </c>
      <c r="C181" s="120">
        <v>1400</v>
      </c>
      <c r="D181" s="121">
        <f t="shared" si="2"/>
        <v>1</v>
      </c>
      <c r="E181" s="179"/>
      <c r="H181" s="205" t="s">
        <v>955</v>
      </c>
      <c r="I181" s="206" t="s">
        <v>693</v>
      </c>
      <c r="J181" s="207">
        <v>100</v>
      </c>
      <c r="K181" s="207">
        <v>100</v>
      </c>
      <c r="L181" s="207">
        <v>100</v>
      </c>
      <c r="M181" s="207">
        <v>100</v>
      </c>
      <c r="N181" s="207">
        <v>100</v>
      </c>
      <c r="O181" s="207">
        <v>100</v>
      </c>
      <c r="P181" s="207">
        <v>100</v>
      </c>
      <c r="Q181" s="207">
        <v>100</v>
      </c>
      <c r="R181" s="207">
        <v>100</v>
      </c>
      <c r="S181" s="207">
        <v>100</v>
      </c>
      <c r="T181" s="207">
        <v>100</v>
      </c>
      <c r="U181" s="207">
        <v>100</v>
      </c>
      <c r="V181" s="207">
        <v>100</v>
      </c>
      <c r="W181" s="207">
        <v>100</v>
      </c>
    </row>
    <row r="182" spans="1:23" x14ac:dyDescent="0.3">
      <c r="A182" s="40">
        <v>9106</v>
      </c>
      <c r="B182" s="40" t="s">
        <v>299</v>
      </c>
      <c r="C182" s="120">
        <v>1400</v>
      </c>
      <c r="D182" s="121">
        <f t="shared" si="2"/>
        <v>1</v>
      </c>
      <c r="E182" s="179"/>
      <c r="H182" s="204" t="s">
        <v>955</v>
      </c>
      <c r="I182" s="166" t="s">
        <v>956</v>
      </c>
      <c r="J182" s="167">
        <v>100</v>
      </c>
      <c r="K182" s="167">
        <v>100</v>
      </c>
      <c r="L182" s="167">
        <v>100</v>
      </c>
      <c r="M182" s="167">
        <v>100</v>
      </c>
      <c r="N182" s="167">
        <v>100</v>
      </c>
      <c r="O182" s="167">
        <v>100</v>
      </c>
      <c r="P182" s="167">
        <v>100</v>
      </c>
      <c r="Q182" s="167">
        <v>100</v>
      </c>
      <c r="R182" s="167">
        <v>100</v>
      </c>
      <c r="S182" s="167">
        <v>100</v>
      </c>
      <c r="T182" s="167">
        <v>100</v>
      </c>
      <c r="U182" s="167">
        <v>100</v>
      </c>
      <c r="V182" s="167">
        <v>100</v>
      </c>
      <c r="W182" s="167">
        <v>100</v>
      </c>
    </row>
    <row r="183" spans="1:23" x14ac:dyDescent="0.3">
      <c r="A183" s="40">
        <v>9107</v>
      </c>
      <c r="B183" s="40" t="s">
        <v>124</v>
      </c>
      <c r="C183" s="120">
        <v>1400</v>
      </c>
      <c r="D183" s="121">
        <f t="shared" si="2"/>
        <v>1</v>
      </c>
      <c r="E183" s="179"/>
      <c r="H183" s="205" t="s">
        <v>955</v>
      </c>
      <c r="I183" s="206" t="s">
        <v>730</v>
      </c>
      <c r="J183" s="207">
        <v>100</v>
      </c>
      <c r="K183" s="207">
        <v>100</v>
      </c>
      <c r="L183" s="207">
        <v>100</v>
      </c>
      <c r="M183" s="207">
        <v>100</v>
      </c>
      <c r="N183" s="207">
        <v>100</v>
      </c>
      <c r="O183" s="207">
        <v>100</v>
      </c>
      <c r="P183" s="207">
        <v>100</v>
      </c>
      <c r="Q183" s="207">
        <v>100</v>
      </c>
      <c r="R183" s="207">
        <v>100</v>
      </c>
      <c r="S183" s="207">
        <v>100</v>
      </c>
      <c r="T183" s="207">
        <v>100</v>
      </c>
      <c r="U183" s="207">
        <v>100</v>
      </c>
      <c r="V183" s="207">
        <v>100</v>
      </c>
      <c r="W183" s="207">
        <v>100</v>
      </c>
    </row>
    <row r="184" spans="1:23" x14ac:dyDescent="0.3">
      <c r="A184" s="40">
        <v>9108</v>
      </c>
      <c r="B184" s="40" t="s">
        <v>107</v>
      </c>
      <c r="C184" s="120">
        <v>1400</v>
      </c>
      <c r="D184" s="121">
        <f t="shared" si="2"/>
        <v>1</v>
      </c>
      <c r="E184" s="179"/>
      <c r="H184" s="204" t="s">
        <v>955</v>
      </c>
      <c r="I184" s="166" t="s">
        <v>732</v>
      </c>
      <c r="J184" s="167">
        <v>100</v>
      </c>
      <c r="K184" s="167">
        <v>100</v>
      </c>
      <c r="L184" s="167">
        <v>100</v>
      </c>
      <c r="M184" s="167">
        <v>100</v>
      </c>
      <c r="N184" s="167">
        <v>100</v>
      </c>
      <c r="O184" s="167">
        <v>100</v>
      </c>
      <c r="P184" s="167">
        <v>100</v>
      </c>
      <c r="Q184" s="167">
        <v>100</v>
      </c>
      <c r="R184" s="167">
        <v>100</v>
      </c>
      <c r="S184" s="167">
        <v>100</v>
      </c>
      <c r="T184" s="167">
        <v>100</v>
      </c>
      <c r="U184" s="167">
        <v>100</v>
      </c>
      <c r="V184" s="167">
        <v>100</v>
      </c>
      <c r="W184" s="167">
        <v>100</v>
      </c>
    </row>
    <row r="185" spans="1:23" x14ac:dyDescent="0.3">
      <c r="A185" s="40">
        <v>9109</v>
      </c>
      <c r="B185" s="40" t="s">
        <v>101</v>
      </c>
      <c r="C185" s="120">
        <v>1400</v>
      </c>
      <c r="D185" s="121">
        <f t="shared" si="2"/>
        <v>1</v>
      </c>
      <c r="E185" s="179"/>
      <c r="H185" s="205" t="s">
        <v>955</v>
      </c>
      <c r="I185" s="206" t="s">
        <v>740</v>
      </c>
      <c r="J185" s="207">
        <v>100</v>
      </c>
      <c r="K185" s="207">
        <v>100</v>
      </c>
      <c r="L185" s="207">
        <v>100</v>
      </c>
      <c r="M185" s="207">
        <v>100</v>
      </c>
      <c r="N185" s="207">
        <v>100</v>
      </c>
      <c r="O185" s="207">
        <v>100</v>
      </c>
      <c r="P185" s="207">
        <v>100</v>
      </c>
      <c r="Q185" s="207">
        <v>100</v>
      </c>
      <c r="R185" s="207">
        <v>100</v>
      </c>
      <c r="S185" s="207">
        <v>100</v>
      </c>
      <c r="T185" s="207">
        <v>100</v>
      </c>
      <c r="U185" s="207">
        <v>100</v>
      </c>
      <c r="V185" s="207">
        <v>100</v>
      </c>
      <c r="W185" s="207">
        <v>100</v>
      </c>
    </row>
    <row r="186" spans="1:23" x14ac:dyDescent="0.3">
      <c r="A186" s="40">
        <v>9110</v>
      </c>
      <c r="B186" s="40" t="s">
        <v>265</v>
      </c>
      <c r="C186" s="120">
        <v>1400</v>
      </c>
      <c r="D186" s="121">
        <f t="shared" si="2"/>
        <v>1</v>
      </c>
      <c r="E186" s="179"/>
      <c r="H186" s="204" t="s">
        <v>955</v>
      </c>
      <c r="I186" s="166" t="s">
        <v>757</v>
      </c>
      <c r="J186" s="167">
        <v>100</v>
      </c>
      <c r="K186" s="167">
        <v>100</v>
      </c>
      <c r="L186" s="167">
        <v>100</v>
      </c>
      <c r="M186" s="167">
        <v>100</v>
      </c>
      <c r="N186" s="167">
        <v>100</v>
      </c>
      <c r="O186" s="167">
        <v>100</v>
      </c>
      <c r="P186" s="167">
        <v>100</v>
      </c>
      <c r="Q186" s="167">
        <v>100</v>
      </c>
      <c r="R186" s="167">
        <v>100</v>
      </c>
      <c r="S186" s="167">
        <v>100</v>
      </c>
      <c r="T186" s="167">
        <v>100</v>
      </c>
      <c r="U186" s="167">
        <v>100</v>
      </c>
      <c r="V186" s="167">
        <v>100</v>
      </c>
      <c r="W186" s="167">
        <v>100</v>
      </c>
    </row>
    <row r="187" spans="1:23" x14ac:dyDescent="0.3">
      <c r="A187" s="40">
        <v>9111</v>
      </c>
      <c r="B187" s="40" t="s">
        <v>306</v>
      </c>
      <c r="C187" s="120">
        <v>1400</v>
      </c>
      <c r="D187" s="121">
        <f t="shared" si="2"/>
        <v>1</v>
      </c>
      <c r="E187" s="179"/>
      <c r="H187" s="205" t="s">
        <v>955</v>
      </c>
      <c r="I187" s="206" t="s">
        <v>762</v>
      </c>
      <c r="J187" s="207">
        <v>100</v>
      </c>
      <c r="K187" s="207">
        <v>100</v>
      </c>
      <c r="L187" s="207">
        <v>100</v>
      </c>
      <c r="M187" s="207">
        <v>100</v>
      </c>
      <c r="N187" s="207">
        <v>100</v>
      </c>
      <c r="O187" s="207">
        <v>100</v>
      </c>
      <c r="P187" s="207">
        <v>100</v>
      </c>
      <c r="Q187" s="207">
        <v>100</v>
      </c>
      <c r="R187" s="207">
        <v>100</v>
      </c>
      <c r="S187" s="207">
        <v>100</v>
      </c>
      <c r="T187" s="207">
        <v>100</v>
      </c>
      <c r="U187" s="207">
        <v>100</v>
      </c>
      <c r="V187" s="207">
        <v>100</v>
      </c>
      <c r="W187" s="207">
        <v>100</v>
      </c>
    </row>
    <row r="188" spans="1:23" x14ac:dyDescent="0.3">
      <c r="A188" s="40">
        <v>9112</v>
      </c>
      <c r="B188" s="40" t="s">
        <v>97</v>
      </c>
      <c r="C188" s="120">
        <v>1400</v>
      </c>
      <c r="D188" s="121">
        <f t="shared" si="2"/>
        <v>1</v>
      </c>
      <c r="E188" s="179"/>
      <c r="H188" s="204" t="s">
        <v>955</v>
      </c>
      <c r="I188" s="166" t="s">
        <v>790</v>
      </c>
      <c r="J188" s="167">
        <v>100</v>
      </c>
      <c r="K188" s="167">
        <v>100</v>
      </c>
      <c r="L188" s="167">
        <v>100</v>
      </c>
      <c r="M188" s="167">
        <v>100</v>
      </c>
      <c r="N188" s="167">
        <v>100</v>
      </c>
      <c r="O188" s="167">
        <v>100</v>
      </c>
      <c r="P188" s="167">
        <v>100</v>
      </c>
      <c r="Q188" s="167">
        <v>100</v>
      </c>
      <c r="R188" s="167">
        <v>100</v>
      </c>
      <c r="S188" s="167">
        <v>100</v>
      </c>
      <c r="T188" s="167">
        <v>100</v>
      </c>
      <c r="U188" s="167">
        <v>100</v>
      </c>
      <c r="V188" s="167">
        <v>100</v>
      </c>
      <c r="W188" s="167">
        <v>100</v>
      </c>
    </row>
    <row r="189" spans="1:23" x14ac:dyDescent="0.3">
      <c r="A189" s="40">
        <v>9113</v>
      </c>
      <c r="B189" s="40" t="s">
        <v>286</v>
      </c>
      <c r="C189" s="120">
        <v>1400</v>
      </c>
      <c r="D189" s="121">
        <f t="shared" si="2"/>
        <v>1</v>
      </c>
      <c r="E189" s="179"/>
      <c r="H189" s="205" t="s">
        <v>955</v>
      </c>
      <c r="I189" s="206" t="s">
        <v>792</v>
      </c>
      <c r="J189" s="207">
        <v>100</v>
      </c>
      <c r="K189" s="207">
        <v>100</v>
      </c>
      <c r="L189" s="207">
        <v>100</v>
      </c>
      <c r="M189" s="207">
        <v>100</v>
      </c>
      <c r="N189" s="207">
        <v>100</v>
      </c>
      <c r="O189" s="207">
        <v>100</v>
      </c>
      <c r="P189" s="207">
        <v>100</v>
      </c>
      <c r="Q189" s="207">
        <v>100</v>
      </c>
      <c r="R189" s="207">
        <v>100</v>
      </c>
      <c r="S189" s="207">
        <v>100</v>
      </c>
      <c r="T189" s="207">
        <v>100</v>
      </c>
      <c r="U189" s="207">
        <v>100</v>
      </c>
      <c r="V189" s="207">
        <v>100</v>
      </c>
      <c r="W189" s="207">
        <v>100</v>
      </c>
    </row>
    <row r="190" spans="1:23" x14ac:dyDescent="0.3">
      <c r="A190" s="40">
        <v>9114</v>
      </c>
      <c r="B190" s="40" t="s">
        <v>121</v>
      </c>
      <c r="C190" s="120">
        <v>1400</v>
      </c>
      <c r="D190" s="121">
        <f t="shared" si="2"/>
        <v>1</v>
      </c>
      <c r="E190" s="179"/>
      <c r="H190" s="204" t="s">
        <v>955</v>
      </c>
      <c r="I190" s="166" t="s">
        <v>793</v>
      </c>
      <c r="J190" s="167">
        <v>100</v>
      </c>
      <c r="K190" s="167">
        <v>100</v>
      </c>
      <c r="L190" s="167">
        <v>100</v>
      </c>
      <c r="M190" s="167">
        <v>100</v>
      </c>
      <c r="N190" s="167">
        <v>100</v>
      </c>
      <c r="O190" s="167">
        <v>100</v>
      </c>
      <c r="P190" s="167">
        <v>100</v>
      </c>
      <c r="Q190" s="167">
        <v>100</v>
      </c>
      <c r="R190" s="167">
        <v>100</v>
      </c>
      <c r="S190" s="167">
        <v>100</v>
      </c>
      <c r="T190" s="167">
        <v>100</v>
      </c>
      <c r="U190" s="167">
        <v>100</v>
      </c>
      <c r="V190" s="167">
        <v>100</v>
      </c>
      <c r="W190" s="167">
        <v>100</v>
      </c>
    </row>
    <row r="191" spans="1:23" x14ac:dyDescent="0.3">
      <c r="A191" s="40">
        <v>9115</v>
      </c>
      <c r="B191" s="40" t="s">
        <v>166</v>
      </c>
      <c r="C191" s="120">
        <v>1400</v>
      </c>
      <c r="D191" s="121">
        <f t="shared" si="2"/>
        <v>1</v>
      </c>
      <c r="E191" s="179"/>
      <c r="H191" s="205" t="s">
        <v>955</v>
      </c>
      <c r="I191" s="206" t="s">
        <v>795</v>
      </c>
      <c r="J191" s="207">
        <v>100</v>
      </c>
      <c r="K191" s="207">
        <v>100</v>
      </c>
      <c r="L191" s="207">
        <v>100</v>
      </c>
      <c r="M191" s="207">
        <v>100</v>
      </c>
      <c r="N191" s="207">
        <v>100</v>
      </c>
      <c r="O191" s="207">
        <v>100</v>
      </c>
      <c r="P191" s="207">
        <v>100</v>
      </c>
      <c r="Q191" s="207">
        <v>100</v>
      </c>
      <c r="R191" s="207">
        <v>100</v>
      </c>
      <c r="S191" s="207">
        <v>100</v>
      </c>
      <c r="T191" s="207">
        <v>100</v>
      </c>
      <c r="U191" s="207">
        <v>100</v>
      </c>
      <c r="V191" s="207">
        <v>100</v>
      </c>
      <c r="W191" s="207">
        <v>100</v>
      </c>
    </row>
    <row r="192" spans="1:23" x14ac:dyDescent="0.3">
      <c r="A192" s="40">
        <v>9116</v>
      </c>
      <c r="B192" s="40" t="s">
        <v>273</v>
      </c>
      <c r="C192" s="120">
        <v>1400</v>
      </c>
      <c r="D192" s="121">
        <f t="shared" si="2"/>
        <v>1</v>
      </c>
      <c r="E192" s="179"/>
      <c r="H192" s="204" t="s">
        <v>955</v>
      </c>
      <c r="I192" s="166" t="s">
        <v>847</v>
      </c>
      <c r="J192" s="167">
        <v>100</v>
      </c>
      <c r="K192" s="167">
        <v>100</v>
      </c>
      <c r="L192" s="167">
        <v>100</v>
      </c>
      <c r="M192" s="167">
        <v>100</v>
      </c>
      <c r="N192" s="167">
        <v>100</v>
      </c>
      <c r="O192" s="167">
        <v>100</v>
      </c>
      <c r="P192" s="167">
        <v>100</v>
      </c>
      <c r="Q192" s="167">
        <v>100</v>
      </c>
      <c r="R192" s="167">
        <v>100</v>
      </c>
      <c r="S192" s="167">
        <v>100</v>
      </c>
      <c r="T192" s="167">
        <v>100</v>
      </c>
      <c r="U192" s="167">
        <v>100</v>
      </c>
      <c r="V192" s="167">
        <v>100</v>
      </c>
      <c r="W192" s="167">
        <v>100</v>
      </c>
    </row>
    <row r="193" spans="1:23" x14ac:dyDescent="0.3">
      <c r="A193" s="40">
        <v>9117</v>
      </c>
      <c r="B193" s="40" t="s">
        <v>295</v>
      </c>
      <c r="C193" s="120">
        <v>1400</v>
      </c>
      <c r="D193" s="121">
        <f t="shared" si="2"/>
        <v>1</v>
      </c>
      <c r="E193" s="179"/>
      <c r="H193" s="205" t="s">
        <v>955</v>
      </c>
      <c r="I193" s="206" t="s">
        <v>853</v>
      </c>
      <c r="J193" s="207">
        <v>100</v>
      </c>
      <c r="K193" s="207">
        <v>100</v>
      </c>
      <c r="L193" s="207">
        <v>100</v>
      </c>
      <c r="M193" s="207">
        <v>100</v>
      </c>
      <c r="N193" s="207">
        <v>100</v>
      </c>
      <c r="O193" s="207">
        <v>100</v>
      </c>
      <c r="P193" s="207">
        <v>100</v>
      </c>
      <c r="Q193" s="207">
        <v>100</v>
      </c>
      <c r="R193" s="207">
        <v>100</v>
      </c>
      <c r="S193" s="207">
        <v>100</v>
      </c>
      <c r="T193" s="207">
        <v>100</v>
      </c>
      <c r="U193" s="207">
        <v>100</v>
      </c>
      <c r="V193" s="207">
        <v>100</v>
      </c>
      <c r="W193" s="207">
        <v>100</v>
      </c>
    </row>
    <row r="194" spans="1:23" x14ac:dyDescent="0.3">
      <c r="A194" s="40">
        <v>9118</v>
      </c>
      <c r="B194" s="40" t="s">
        <v>281</v>
      </c>
      <c r="C194" s="120">
        <v>1400</v>
      </c>
      <c r="D194" s="121">
        <f t="shared" si="2"/>
        <v>1</v>
      </c>
      <c r="E194" s="179"/>
      <c r="H194" s="204" t="s">
        <v>955</v>
      </c>
      <c r="I194" s="166" t="s">
        <v>856</v>
      </c>
      <c r="J194" s="167">
        <v>100</v>
      </c>
      <c r="K194" s="167">
        <v>100</v>
      </c>
      <c r="L194" s="167">
        <v>100</v>
      </c>
      <c r="M194" s="167">
        <v>100</v>
      </c>
      <c r="N194" s="167">
        <v>100</v>
      </c>
      <c r="O194" s="167">
        <v>100</v>
      </c>
      <c r="P194" s="167">
        <v>100</v>
      </c>
      <c r="Q194" s="167">
        <v>100</v>
      </c>
      <c r="R194" s="167">
        <v>100</v>
      </c>
      <c r="S194" s="167">
        <v>100</v>
      </c>
      <c r="T194" s="167">
        <v>100</v>
      </c>
      <c r="U194" s="167">
        <v>100</v>
      </c>
      <c r="V194" s="167">
        <v>100</v>
      </c>
      <c r="W194" s="167">
        <v>100</v>
      </c>
    </row>
    <row r="195" spans="1:23" x14ac:dyDescent="0.3">
      <c r="A195" s="40">
        <v>9119</v>
      </c>
      <c r="B195" s="40" t="s">
        <v>201</v>
      </c>
      <c r="C195" s="120">
        <v>1400</v>
      </c>
      <c r="D195" s="121">
        <f t="shared" si="2"/>
        <v>1</v>
      </c>
      <c r="E195" s="179"/>
      <c r="H195" s="205" t="s">
        <v>955</v>
      </c>
      <c r="I195" s="206" t="s">
        <v>861</v>
      </c>
      <c r="J195" s="207">
        <v>100</v>
      </c>
      <c r="K195" s="207">
        <v>100</v>
      </c>
      <c r="L195" s="207">
        <v>100</v>
      </c>
      <c r="M195" s="207">
        <v>100</v>
      </c>
      <c r="N195" s="207">
        <v>100</v>
      </c>
      <c r="O195" s="207">
        <v>100</v>
      </c>
      <c r="P195" s="207">
        <v>100</v>
      </c>
      <c r="Q195" s="207">
        <v>100</v>
      </c>
      <c r="R195" s="207">
        <v>100</v>
      </c>
      <c r="S195" s="207">
        <v>100</v>
      </c>
      <c r="T195" s="207">
        <v>100</v>
      </c>
      <c r="U195" s="207">
        <v>100</v>
      </c>
      <c r="V195" s="207">
        <v>100</v>
      </c>
      <c r="W195" s="207">
        <v>100</v>
      </c>
    </row>
    <row r="196" spans="1:23" x14ac:dyDescent="0.3">
      <c r="A196" s="40">
        <v>9120</v>
      </c>
      <c r="B196" s="40" t="s">
        <v>138</v>
      </c>
      <c r="C196" s="120">
        <v>1400</v>
      </c>
      <c r="D196" s="121">
        <f t="shared" ref="D196:D259" si="3">C196/1400</f>
        <v>1</v>
      </c>
      <c r="E196" s="179"/>
      <c r="H196" s="204" t="s">
        <v>955</v>
      </c>
      <c r="I196" s="166" t="s">
        <v>862</v>
      </c>
      <c r="J196" s="167">
        <v>100</v>
      </c>
      <c r="K196" s="167">
        <v>100</v>
      </c>
      <c r="L196" s="167">
        <v>100</v>
      </c>
      <c r="M196" s="167">
        <v>100</v>
      </c>
      <c r="N196" s="167">
        <v>100</v>
      </c>
      <c r="O196" s="167">
        <v>100</v>
      </c>
      <c r="P196" s="167">
        <v>100</v>
      </c>
      <c r="Q196" s="167">
        <v>100</v>
      </c>
      <c r="R196" s="167">
        <v>100</v>
      </c>
      <c r="S196" s="167">
        <v>100</v>
      </c>
      <c r="T196" s="167">
        <v>100</v>
      </c>
      <c r="U196" s="167">
        <v>100</v>
      </c>
      <c r="V196" s="167">
        <v>100</v>
      </c>
      <c r="W196" s="167">
        <v>100</v>
      </c>
    </row>
    <row r="197" spans="1:23" x14ac:dyDescent="0.3">
      <c r="A197" s="40">
        <v>9121</v>
      </c>
      <c r="B197" s="40" t="s">
        <v>309</v>
      </c>
      <c r="C197" s="120">
        <v>1400</v>
      </c>
      <c r="D197" s="121">
        <f t="shared" si="3"/>
        <v>1</v>
      </c>
      <c r="E197" s="179"/>
      <c r="H197" s="205" t="s">
        <v>955</v>
      </c>
      <c r="I197" s="206" t="s">
        <v>867</v>
      </c>
      <c r="J197" s="207">
        <v>100</v>
      </c>
      <c r="K197" s="207">
        <v>100</v>
      </c>
      <c r="L197" s="207">
        <v>100</v>
      </c>
      <c r="M197" s="207">
        <v>100</v>
      </c>
      <c r="N197" s="207">
        <v>100</v>
      </c>
      <c r="O197" s="207">
        <v>100</v>
      </c>
      <c r="P197" s="207">
        <v>100</v>
      </c>
      <c r="Q197" s="207">
        <v>100</v>
      </c>
      <c r="R197" s="207">
        <v>100</v>
      </c>
      <c r="S197" s="207">
        <v>100</v>
      </c>
      <c r="T197" s="207">
        <v>100</v>
      </c>
      <c r="U197" s="207">
        <v>100</v>
      </c>
      <c r="V197" s="207">
        <v>100</v>
      </c>
      <c r="W197" s="207">
        <v>100</v>
      </c>
    </row>
    <row r="198" spans="1:23" x14ac:dyDescent="0.3">
      <c r="A198" s="40">
        <v>9201</v>
      </c>
      <c r="B198" s="40" t="s">
        <v>136</v>
      </c>
      <c r="C198" s="120">
        <v>1400</v>
      </c>
      <c r="D198" s="121">
        <f t="shared" si="3"/>
        <v>1</v>
      </c>
      <c r="E198" s="179"/>
      <c r="H198" s="204" t="s">
        <v>955</v>
      </c>
      <c r="I198" s="166" t="s">
        <v>874</v>
      </c>
      <c r="J198" s="167">
        <v>100</v>
      </c>
      <c r="K198" s="167">
        <v>100</v>
      </c>
      <c r="L198" s="167">
        <v>100</v>
      </c>
      <c r="M198" s="167">
        <v>100</v>
      </c>
      <c r="N198" s="167">
        <v>100</v>
      </c>
      <c r="O198" s="167">
        <v>100</v>
      </c>
      <c r="P198" s="167">
        <v>100</v>
      </c>
      <c r="Q198" s="167">
        <v>100</v>
      </c>
      <c r="R198" s="167">
        <v>100</v>
      </c>
      <c r="S198" s="167">
        <v>100</v>
      </c>
      <c r="T198" s="167">
        <v>100</v>
      </c>
      <c r="U198" s="167">
        <v>100</v>
      </c>
      <c r="V198" s="167">
        <v>100</v>
      </c>
      <c r="W198" s="167">
        <v>100</v>
      </c>
    </row>
    <row r="199" spans="1:23" x14ac:dyDescent="0.3">
      <c r="A199" s="40">
        <v>9202</v>
      </c>
      <c r="B199" s="40" t="s">
        <v>86</v>
      </c>
      <c r="C199" s="120">
        <v>1400</v>
      </c>
      <c r="D199" s="121">
        <f t="shared" si="3"/>
        <v>1</v>
      </c>
      <c r="E199" s="179"/>
      <c r="H199" s="205" t="s">
        <v>955</v>
      </c>
      <c r="I199" s="206" t="s">
        <v>883</v>
      </c>
      <c r="J199" s="207">
        <v>100</v>
      </c>
      <c r="K199" s="207">
        <v>100</v>
      </c>
      <c r="L199" s="207">
        <v>100</v>
      </c>
      <c r="M199" s="207">
        <v>100</v>
      </c>
      <c r="N199" s="207">
        <v>100</v>
      </c>
      <c r="O199" s="207">
        <v>100</v>
      </c>
      <c r="P199" s="207">
        <v>100</v>
      </c>
      <c r="Q199" s="207">
        <v>100</v>
      </c>
      <c r="R199" s="207">
        <v>100</v>
      </c>
      <c r="S199" s="207">
        <v>100</v>
      </c>
      <c r="T199" s="207">
        <v>100</v>
      </c>
      <c r="U199" s="207">
        <v>100</v>
      </c>
      <c r="V199" s="207">
        <v>100</v>
      </c>
      <c r="W199" s="207">
        <v>100</v>
      </c>
    </row>
    <row r="200" spans="1:23" x14ac:dyDescent="0.3">
      <c r="A200" s="40">
        <v>9203</v>
      </c>
      <c r="B200" s="40" t="s">
        <v>135</v>
      </c>
      <c r="C200" s="120">
        <v>1400</v>
      </c>
      <c r="D200" s="121">
        <f t="shared" si="3"/>
        <v>1</v>
      </c>
      <c r="E200" s="179"/>
      <c r="H200" s="204" t="s">
        <v>955</v>
      </c>
      <c r="I200" s="166" t="s">
        <v>894</v>
      </c>
      <c r="J200" s="167">
        <v>100</v>
      </c>
      <c r="K200" s="167">
        <v>100</v>
      </c>
      <c r="L200" s="167">
        <v>100</v>
      </c>
      <c r="M200" s="167">
        <v>100</v>
      </c>
      <c r="N200" s="167">
        <v>100</v>
      </c>
      <c r="O200" s="167">
        <v>100</v>
      </c>
      <c r="P200" s="167">
        <v>100</v>
      </c>
      <c r="Q200" s="167">
        <v>100</v>
      </c>
      <c r="R200" s="167">
        <v>100</v>
      </c>
      <c r="S200" s="167">
        <v>100</v>
      </c>
      <c r="T200" s="167">
        <v>100</v>
      </c>
      <c r="U200" s="167">
        <v>100</v>
      </c>
      <c r="V200" s="167">
        <v>100</v>
      </c>
      <c r="W200" s="167">
        <v>100</v>
      </c>
    </row>
    <row r="201" spans="1:23" x14ac:dyDescent="0.3">
      <c r="A201" s="40">
        <v>9204</v>
      </c>
      <c r="B201" s="40" t="s">
        <v>339</v>
      </c>
      <c r="C201" s="120">
        <v>1400</v>
      </c>
      <c r="D201" s="121">
        <f t="shared" si="3"/>
        <v>1</v>
      </c>
      <c r="E201" s="179"/>
      <c r="H201" s="205" t="s">
        <v>955</v>
      </c>
      <c r="I201" s="206" t="s">
        <v>897</v>
      </c>
      <c r="J201" s="207">
        <v>100</v>
      </c>
      <c r="K201" s="207">
        <v>100</v>
      </c>
      <c r="L201" s="207">
        <v>100</v>
      </c>
      <c r="M201" s="207">
        <v>100</v>
      </c>
      <c r="N201" s="207">
        <v>100</v>
      </c>
      <c r="O201" s="207">
        <v>100</v>
      </c>
      <c r="P201" s="207">
        <v>100</v>
      </c>
      <c r="Q201" s="207">
        <v>100</v>
      </c>
      <c r="R201" s="207">
        <v>100</v>
      </c>
      <c r="S201" s="207">
        <v>100</v>
      </c>
      <c r="T201" s="207">
        <v>100</v>
      </c>
      <c r="U201" s="207">
        <v>100</v>
      </c>
      <c r="V201" s="207">
        <v>100</v>
      </c>
      <c r="W201" s="207">
        <v>100</v>
      </c>
    </row>
    <row r="202" spans="1:23" x14ac:dyDescent="0.3">
      <c r="A202" s="40">
        <v>9205</v>
      </c>
      <c r="B202" s="40" t="s">
        <v>294</v>
      </c>
      <c r="C202" s="120">
        <v>1400</v>
      </c>
      <c r="D202" s="121">
        <f t="shared" si="3"/>
        <v>1</v>
      </c>
      <c r="E202" s="179"/>
      <c r="H202" s="204" t="s">
        <v>955</v>
      </c>
      <c r="I202" s="166" t="s">
        <v>912</v>
      </c>
      <c r="J202" s="167">
        <v>100</v>
      </c>
      <c r="K202" s="167">
        <v>100</v>
      </c>
      <c r="L202" s="167">
        <v>100</v>
      </c>
      <c r="M202" s="167">
        <v>100</v>
      </c>
      <c r="N202" s="167">
        <v>100</v>
      </c>
      <c r="O202" s="167">
        <v>100</v>
      </c>
      <c r="P202" s="167">
        <v>100</v>
      </c>
      <c r="Q202" s="167">
        <v>100</v>
      </c>
      <c r="R202" s="167">
        <v>100</v>
      </c>
      <c r="S202" s="167">
        <v>100</v>
      </c>
      <c r="T202" s="167">
        <v>100</v>
      </c>
      <c r="U202" s="167">
        <v>100</v>
      </c>
      <c r="V202" s="167">
        <v>100</v>
      </c>
      <c r="W202" s="167">
        <v>100</v>
      </c>
    </row>
    <row r="203" spans="1:23" x14ac:dyDescent="0.3">
      <c r="A203" s="40">
        <v>9206</v>
      </c>
      <c r="B203" s="40" t="s">
        <v>318</v>
      </c>
      <c r="C203" s="120">
        <v>1400</v>
      </c>
      <c r="D203" s="121">
        <f t="shared" si="3"/>
        <v>1</v>
      </c>
      <c r="E203" s="179"/>
      <c r="H203" s="205" t="s">
        <v>955</v>
      </c>
      <c r="I203" s="206" t="s">
        <v>916</v>
      </c>
      <c r="J203" s="207">
        <v>100</v>
      </c>
      <c r="K203" s="207">
        <v>100</v>
      </c>
      <c r="L203" s="207">
        <v>100</v>
      </c>
      <c r="M203" s="207">
        <v>100</v>
      </c>
      <c r="N203" s="207">
        <v>100</v>
      </c>
      <c r="O203" s="207">
        <v>100</v>
      </c>
      <c r="P203" s="207">
        <v>100</v>
      </c>
      <c r="Q203" s="207">
        <v>100</v>
      </c>
      <c r="R203" s="207">
        <v>100</v>
      </c>
      <c r="S203" s="207">
        <v>100</v>
      </c>
      <c r="T203" s="207">
        <v>100</v>
      </c>
      <c r="U203" s="207">
        <v>100</v>
      </c>
      <c r="V203" s="207">
        <v>100</v>
      </c>
      <c r="W203" s="207">
        <v>100</v>
      </c>
    </row>
    <row r="204" spans="1:23" x14ac:dyDescent="0.3">
      <c r="A204" s="40">
        <v>9207</v>
      </c>
      <c r="B204" s="40" t="s">
        <v>344</v>
      </c>
      <c r="C204" s="120">
        <v>1400</v>
      </c>
      <c r="D204" s="121">
        <f t="shared" si="3"/>
        <v>1</v>
      </c>
      <c r="E204" s="179"/>
      <c r="H204" s="204" t="s">
        <v>955</v>
      </c>
      <c r="I204" s="166" t="s">
        <v>921</v>
      </c>
      <c r="J204" s="167">
        <v>100</v>
      </c>
      <c r="K204" s="167">
        <v>100</v>
      </c>
      <c r="L204" s="167">
        <v>100</v>
      </c>
      <c r="M204" s="167">
        <v>100</v>
      </c>
      <c r="N204" s="167">
        <v>100</v>
      </c>
      <c r="O204" s="167">
        <v>100</v>
      </c>
      <c r="P204" s="167">
        <v>100</v>
      </c>
      <c r="Q204" s="167">
        <v>100</v>
      </c>
      <c r="R204" s="167">
        <v>100</v>
      </c>
      <c r="S204" s="167">
        <v>100</v>
      </c>
      <c r="T204" s="167">
        <v>100</v>
      </c>
      <c r="U204" s="167">
        <v>100</v>
      </c>
      <c r="V204" s="167">
        <v>100</v>
      </c>
      <c r="W204" s="167">
        <v>100</v>
      </c>
    </row>
    <row r="205" spans="1:23" x14ac:dyDescent="0.3">
      <c r="A205" s="40">
        <v>9208</v>
      </c>
      <c r="B205" s="40" t="s">
        <v>280</v>
      </c>
      <c r="C205" s="120">
        <v>1400</v>
      </c>
      <c r="D205" s="121">
        <f t="shared" si="3"/>
        <v>1</v>
      </c>
      <c r="E205" s="179"/>
      <c r="H205" s="205" t="s">
        <v>957</v>
      </c>
      <c r="I205" s="206" t="s">
        <v>958</v>
      </c>
      <c r="J205" s="207">
        <v>100</v>
      </c>
      <c r="K205" s="207">
        <v>100</v>
      </c>
      <c r="L205" s="207">
        <v>100</v>
      </c>
      <c r="M205" s="207">
        <v>100</v>
      </c>
      <c r="N205" s="207">
        <v>100</v>
      </c>
      <c r="O205" s="207">
        <v>100</v>
      </c>
      <c r="P205" s="207">
        <v>100</v>
      </c>
      <c r="Q205" s="207">
        <v>100</v>
      </c>
      <c r="R205" s="207">
        <v>100</v>
      </c>
      <c r="S205" s="207">
        <v>100</v>
      </c>
      <c r="T205" s="207">
        <v>100</v>
      </c>
      <c r="U205" s="207">
        <v>100</v>
      </c>
      <c r="V205" s="207">
        <v>100</v>
      </c>
      <c r="W205" s="207">
        <v>100</v>
      </c>
    </row>
    <row r="206" spans="1:23" x14ac:dyDescent="0.3">
      <c r="A206" s="40">
        <v>9209</v>
      </c>
      <c r="B206" s="40" t="s">
        <v>104</v>
      </c>
      <c r="C206" s="120">
        <v>1400</v>
      </c>
      <c r="D206" s="121">
        <f t="shared" si="3"/>
        <v>1</v>
      </c>
      <c r="E206" s="179"/>
      <c r="H206" s="204" t="s">
        <v>957</v>
      </c>
      <c r="I206" s="166" t="s">
        <v>619</v>
      </c>
      <c r="J206" s="167">
        <v>100</v>
      </c>
      <c r="K206" s="167">
        <v>100</v>
      </c>
      <c r="L206" s="167">
        <v>100</v>
      </c>
      <c r="M206" s="167">
        <v>100</v>
      </c>
      <c r="N206" s="167">
        <v>100</v>
      </c>
      <c r="O206" s="167">
        <v>100</v>
      </c>
      <c r="P206" s="167">
        <v>100</v>
      </c>
      <c r="Q206" s="167">
        <v>100</v>
      </c>
      <c r="R206" s="167">
        <v>100</v>
      </c>
      <c r="S206" s="167">
        <v>100</v>
      </c>
      <c r="T206" s="167">
        <v>100</v>
      </c>
      <c r="U206" s="167">
        <v>100</v>
      </c>
      <c r="V206" s="167">
        <v>100</v>
      </c>
      <c r="W206" s="167">
        <v>100</v>
      </c>
    </row>
    <row r="207" spans="1:23" x14ac:dyDescent="0.3">
      <c r="A207" s="40">
        <v>9210</v>
      </c>
      <c r="B207" s="40" t="s">
        <v>111</v>
      </c>
      <c r="C207" s="120">
        <v>1400</v>
      </c>
      <c r="D207" s="121">
        <f t="shared" si="3"/>
        <v>1</v>
      </c>
      <c r="E207" s="179"/>
      <c r="H207" s="205" t="s">
        <v>957</v>
      </c>
      <c r="I207" s="206" t="s">
        <v>620</v>
      </c>
      <c r="J207" s="207">
        <v>100</v>
      </c>
      <c r="K207" s="207">
        <v>100</v>
      </c>
      <c r="L207" s="207">
        <v>100</v>
      </c>
      <c r="M207" s="207">
        <v>100</v>
      </c>
      <c r="N207" s="207">
        <v>100</v>
      </c>
      <c r="O207" s="207">
        <v>100</v>
      </c>
      <c r="P207" s="207">
        <v>100</v>
      </c>
      <c r="Q207" s="207">
        <v>100</v>
      </c>
      <c r="R207" s="207">
        <v>100</v>
      </c>
      <c r="S207" s="207">
        <v>100</v>
      </c>
      <c r="T207" s="207">
        <v>100</v>
      </c>
      <c r="U207" s="207">
        <v>100</v>
      </c>
      <c r="V207" s="207">
        <v>100</v>
      </c>
      <c r="W207" s="207">
        <v>100</v>
      </c>
    </row>
    <row r="208" spans="1:23" x14ac:dyDescent="0.3">
      <c r="A208" s="40">
        <v>9211</v>
      </c>
      <c r="B208" s="40" t="s">
        <v>106</v>
      </c>
      <c r="C208" s="120">
        <v>1400</v>
      </c>
      <c r="D208" s="121">
        <f t="shared" si="3"/>
        <v>1</v>
      </c>
      <c r="E208" s="179"/>
      <c r="H208" s="204" t="s">
        <v>957</v>
      </c>
      <c r="I208" s="166" t="s">
        <v>625</v>
      </c>
      <c r="J208" s="167">
        <v>100</v>
      </c>
      <c r="K208" s="167">
        <v>100</v>
      </c>
      <c r="L208" s="167">
        <v>100</v>
      </c>
      <c r="M208" s="167">
        <v>100</v>
      </c>
      <c r="N208" s="167">
        <v>100</v>
      </c>
      <c r="O208" s="167">
        <v>100</v>
      </c>
      <c r="P208" s="167">
        <v>100</v>
      </c>
      <c r="Q208" s="167">
        <v>100</v>
      </c>
      <c r="R208" s="167">
        <v>100</v>
      </c>
      <c r="S208" s="167">
        <v>100</v>
      </c>
      <c r="T208" s="167">
        <v>100</v>
      </c>
      <c r="U208" s="167">
        <v>100</v>
      </c>
      <c r="V208" s="167">
        <v>100</v>
      </c>
      <c r="W208" s="167">
        <v>100</v>
      </c>
    </row>
    <row r="209" spans="1:23" x14ac:dyDescent="0.3">
      <c r="A209" s="40">
        <v>10101</v>
      </c>
      <c r="B209" s="40" t="s">
        <v>60</v>
      </c>
      <c r="C209" s="120">
        <v>1400</v>
      </c>
      <c r="D209" s="121">
        <f t="shared" si="3"/>
        <v>1</v>
      </c>
      <c r="E209" s="179"/>
      <c r="H209" s="205" t="s">
        <v>957</v>
      </c>
      <c r="I209" s="206" t="s">
        <v>634</v>
      </c>
      <c r="J209" s="207">
        <v>100</v>
      </c>
      <c r="K209" s="207">
        <v>100</v>
      </c>
      <c r="L209" s="207">
        <v>100</v>
      </c>
      <c r="M209" s="207">
        <v>100</v>
      </c>
      <c r="N209" s="207">
        <v>100</v>
      </c>
      <c r="O209" s="207">
        <v>100</v>
      </c>
      <c r="P209" s="207">
        <v>100</v>
      </c>
      <c r="Q209" s="207">
        <v>100</v>
      </c>
      <c r="R209" s="207">
        <v>100</v>
      </c>
      <c r="S209" s="207">
        <v>100</v>
      </c>
      <c r="T209" s="207">
        <v>100</v>
      </c>
      <c r="U209" s="207">
        <v>100</v>
      </c>
      <c r="V209" s="207">
        <v>100</v>
      </c>
      <c r="W209" s="207">
        <v>100</v>
      </c>
    </row>
    <row r="210" spans="1:23" x14ac:dyDescent="0.3">
      <c r="A210" s="40">
        <v>10102</v>
      </c>
      <c r="B210" s="40" t="s">
        <v>169</v>
      </c>
      <c r="C210" s="120">
        <v>1400</v>
      </c>
      <c r="D210" s="121">
        <f t="shared" si="3"/>
        <v>1</v>
      </c>
      <c r="E210" s="179"/>
      <c r="H210" s="204" t="s">
        <v>957</v>
      </c>
      <c r="I210" s="166" t="s">
        <v>646</v>
      </c>
      <c r="J210" s="167">
        <v>100</v>
      </c>
      <c r="K210" s="167">
        <v>100</v>
      </c>
      <c r="L210" s="167">
        <v>100</v>
      </c>
      <c r="M210" s="167">
        <v>100</v>
      </c>
      <c r="N210" s="167">
        <v>100</v>
      </c>
      <c r="O210" s="167">
        <v>100</v>
      </c>
      <c r="P210" s="167">
        <v>100</v>
      </c>
      <c r="Q210" s="167">
        <v>100</v>
      </c>
      <c r="R210" s="167">
        <v>100</v>
      </c>
      <c r="S210" s="167">
        <v>100</v>
      </c>
      <c r="T210" s="167">
        <v>100</v>
      </c>
      <c r="U210" s="167">
        <v>100</v>
      </c>
      <c r="V210" s="167">
        <v>100</v>
      </c>
      <c r="W210" s="167">
        <v>100</v>
      </c>
    </row>
    <row r="211" spans="1:23" x14ac:dyDescent="0.3">
      <c r="A211" s="40">
        <v>10103</v>
      </c>
      <c r="B211" s="40" t="s">
        <v>228</v>
      </c>
      <c r="C211" s="120">
        <v>1400</v>
      </c>
      <c r="D211" s="121">
        <f t="shared" si="3"/>
        <v>1</v>
      </c>
      <c r="E211" s="179"/>
      <c r="H211" s="205" t="s">
        <v>957</v>
      </c>
      <c r="I211" s="206" t="s">
        <v>667</v>
      </c>
      <c r="J211" s="207">
        <v>100</v>
      </c>
      <c r="K211" s="207">
        <v>100</v>
      </c>
      <c r="L211" s="207">
        <v>100</v>
      </c>
      <c r="M211" s="207">
        <v>100</v>
      </c>
      <c r="N211" s="207">
        <v>100</v>
      </c>
      <c r="O211" s="207">
        <v>100</v>
      </c>
      <c r="P211" s="207">
        <v>100</v>
      </c>
      <c r="Q211" s="207">
        <v>100</v>
      </c>
      <c r="R211" s="207">
        <v>100</v>
      </c>
      <c r="S211" s="207">
        <v>100</v>
      </c>
      <c r="T211" s="207">
        <v>100</v>
      </c>
      <c r="U211" s="207">
        <v>100</v>
      </c>
      <c r="V211" s="207">
        <v>100</v>
      </c>
      <c r="W211" s="207">
        <v>100</v>
      </c>
    </row>
    <row r="212" spans="1:23" x14ac:dyDescent="0.3">
      <c r="A212" s="40">
        <v>10104</v>
      </c>
      <c r="B212" s="40" t="s">
        <v>184</v>
      </c>
      <c r="C212" s="120">
        <v>1400</v>
      </c>
      <c r="D212" s="121">
        <f t="shared" si="3"/>
        <v>1</v>
      </c>
      <c r="E212" s="179"/>
      <c r="H212" s="204" t="s">
        <v>957</v>
      </c>
      <c r="I212" s="166" t="s">
        <v>671</v>
      </c>
      <c r="J212" s="167">
        <v>100</v>
      </c>
      <c r="K212" s="167">
        <v>100</v>
      </c>
      <c r="L212" s="167">
        <v>100</v>
      </c>
      <c r="M212" s="167">
        <v>100</v>
      </c>
      <c r="N212" s="167">
        <v>100</v>
      </c>
      <c r="O212" s="167">
        <v>100</v>
      </c>
      <c r="P212" s="167">
        <v>100</v>
      </c>
      <c r="Q212" s="167">
        <v>100</v>
      </c>
      <c r="R212" s="167">
        <v>100</v>
      </c>
      <c r="S212" s="167">
        <v>100</v>
      </c>
      <c r="T212" s="167">
        <v>100</v>
      </c>
      <c r="U212" s="167">
        <v>100</v>
      </c>
      <c r="V212" s="167">
        <v>100</v>
      </c>
      <c r="W212" s="167">
        <v>100</v>
      </c>
    </row>
    <row r="213" spans="1:23" x14ac:dyDescent="0.3">
      <c r="A213" s="40">
        <v>10105</v>
      </c>
      <c r="B213" s="40" t="s">
        <v>180</v>
      </c>
      <c r="C213" s="120">
        <v>1400</v>
      </c>
      <c r="D213" s="121">
        <f t="shared" si="3"/>
        <v>1</v>
      </c>
      <c r="E213" s="179"/>
      <c r="H213" s="205" t="s">
        <v>957</v>
      </c>
      <c r="I213" s="206" t="s">
        <v>674</v>
      </c>
      <c r="J213" s="207">
        <v>100</v>
      </c>
      <c r="K213" s="207">
        <v>100</v>
      </c>
      <c r="L213" s="207">
        <v>100</v>
      </c>
      <c r="M213" s="207">
        <v>100</v>
      </c>
      <c r="N213" s="207">
        <v>100</v>
      </c>
      <c r="O213" s="207">
        <v>100</v>
      </c>
      <c r="P213" s="207">
        <v>100</v>
      </c>
      <c r="Q213" s="207">
        <v>100</v>
      </c>
      <c r="R213" s="207">
        <v>100</v>
      </c>
      <c r="S213" s="207">
        <v>100</v>
      </c>
      <c r="T213" s="207">
        <v>100</v>
      </c>
      <c r="U213" s="207">
        <v>100</v>
      </c>
      <c r="V213" s="207">
        <v>100</v>
      </c>
      <c r="W213" s="207">
        <v>100</v>
      </c>
    </row>
    <row r="214" spans="1:23" x14ac:dyDescent="0.3">
      <c r="A214" s="40">
        <v>10106</v>
      </c>
      <c r="B214" s="40" t="s">
        <v>160</v>
      </c>
      <c r="C214" s="120">
        <v>1400</v>
      </c>
      <c r="D214" s="121">
        <f t="shared" si="3"/>
        <v>1</v>
      </c>
      <c r="E214" s="179"/>
      <c r="H214" s="204" t="s">
        <v>957</v>
      </c>
      <c r="I214" s="166" t="s">
        <v>681</v>
      </c>
      <c r="J214" s="167">
        <v>100</v>
      </c>
      <c r="K214" s="167">
        <v>100</v>
      </c>
      <c r="L214" s="167">
        <v>100</v>
      </c>
      <c r="M214" s="167">
        <v>100</v>
      </c>
      <c r="N214" s="167">
        <v>100</v>
      </c>
      <c r="O214" s="167">
        <v>100</v>
      </c>
      <c r="P214" s="167">
        <v>100</v>
      </c>
      <c r="Q214" s="167">
        <v>100</v>
      </c>
      <c r="R214" s="167">
        <v>100</v>
      </c>
      <c r="S214" s="167">
        <v>100</v>
      </c>
      <c r="T214" s="167">
        <v>100</v>
      </c>
      <c r="U214" s="167">
        <v>100</v>
      </c>
      <c r="V214" s="167">
        <v>100</v>
      </c>
      <c r="W214" s="167">
        <v>100</v>
      </c>
    </row>
    <row r="215" spans="1:23" x14ac:dyDescent="0.3">
      <c r="A215" s="40">
        <v>10107</v>
      </c>
      <c r="B215" s="40" t="s">
        <v>195</v>
      </c>
      <c r="C215" s="120">
        <v>1400</v>
      </c>
      <c r="D215" s="121">
        <f t="shared" si="3"/>
        <v>1</v>
      </c>
      <c r="E215" s="179"/>
      <c r="H215" s="205" t="s">
        <v>957</v>
      </c>
      <c r="I215" s="206" t="s">
        <v>695</v>
      </c>
      <c r="J215" s="207">
        <v>100</v>
      </c>
      <c r="K215" s="207">
        <v>100</v>
      </c>
      <c r="L215" s="207">
        <v>100</v>
      </c>
      <c r="M215" s="207">
        <v>100</v>
      </c>
      <c r="N215" s="207">
        <v>100</v>
      </c>
      <c r="O215" s="207">
        <v>100</v>
      </c>
      <c r="P215" s="207">
        <v>100</v>
      </c>
      <c r="Q215" s="207">
        <v>100</v>
      </c>
      <c r="R215" s="207">
        <v>100</v>
      </c>
      <c r="S215" s="207">
        <v>100</v>
      </c>
      <c r="T215" s="207">
        <v>100</v>
      </c>
      <c r="U215" s="207">
        <v>100</v>
      </c>
      <c r="V215" s="207">
        <v>100</v>
      </c>
      <c r="W215" s="207">
        <v>100</v>
      </c>
    </row>
    <row r="216" spans="1:23" x14ac:dyDescent="0.3">
      <c r="A216" s="40">
        <v>10108</v>
      </c>
      <c r="B216" s="40" t="s">
        <v>209</v>
      </c>
      <c r="C216" s="120">
        <v>1400</v>
      </c>
      <c r="D216" s="121">
        <f t="shared" si="3"/>
        <v>1</v>
      </c>
      <c r="E216" s="179"/>
      <c r="H216" s="204" t="s">
        <v>957</v>
      </c>
      <c r="I216" s="166" t="s">
        <v>709</v>
      </c>
      <c r="J216" s="167">
        <v>100</v>
      </c>
      <c r="K216" s="167">
        <v>100</v>
      </c>
      <c r="L216" s="167">
        <v>100</v>
      </c>
      <c r="M216" s="167">
        <v>100</v>
      </c>
      <c r="N216" s="167">
        <v>100</v>
      </c>
      <c r="O216" s="167">
        <v>100</v>
      </c>
      <c r="P216" s="167">
        <v>100</v>
      </c>
      <c r="Q216" s="167">
        <v>100</v>
      </c>
      <c r="R216" s="167">
        <v>100</v>
      </c>
      <c r="S216" s="167">
        <v>100</v>
      </c>
      <c r="T216" s="167">
        <v>100</v>
      </c>
      <c r="U216" s="167">
        <v>100</v>
      </c>
      <c r="V216" s="167">
        <v>100</v>
      </c>
      <c r="W216" s="167">
        <v>100</v>
      </c>
    </row>
    <row r="217" spans="1:23" x14ac:dyDescent="0.3">
      <c r="A217" s="40">
        <v>10109</v>
      </c>
      <c r="B217" s="40" t="s">
        <v>55</v>
      </c>
      <c r="C217" s="120">
        <v>1400</v>
      </c>
      <c r="D217" s="121">
        <f t="shared" si="3"/>
        <v>1</v>
      </c>
      <c r="E217" s="179"/>
      <c r="H217" s="205" t="s">
        <v>957</v>
      </c>
      <c r="I217" s="206" t="s">
        <v>710</v>
      </c>
      <c r="J217" s="207">
        <v>100</v>
      </c>
      <c r="K217" s="207">
        <v>100</v>
      </c>
      <c r="L217" s="207">
        <v>100</v>
      </c>
      <c r="M217" s="207">
        <v>100</v>
      </c>
      <c r="N217" s="207">
        <v>100</v>
      </c>
      <c r="O217" s="207">
        <v>100</v>
      </c>
      <c r="P217" s="207">
        <v>100</v>
      </c>
      <c r="Q217" s="207">
        <v>100</v>
      </c>
      <c r="R217" s="207">
        <v>100</v>
      </c>
      <c r="S217" s="207">
        <v>100</v>
      </c>
      <c r="T217" s="207">
        <v>100</v>
      </c>
      <c r="U217" s="207">
        <v>100</v>
      </c>
      <c r="V217" s="207">
        <v>100</v>
      </c>
      <c r="W217" s="207">
        <v>100</v>
      </c>
    </row>
    <row r="218" spans="1:23" x14ac:dyDescent="0.3">
      <c r="A218" s="40">
        <v>10201</v>
      </c>
      <c r="B218" s="40" t="s">
        <v>120</v>
      </c>
      <c r="C218" s="120">
        <v>1400</v>
      </c>
      <c r="D218" s="121">
        <f t="shared" si="3"/>
        <v>1</v>
      </c>
      <c r="E218" s="179"/>
      <c r="H218" s="204" t="s">
        <v>957</v>
      </c>
      <c r="I218" s="166" t="s">
        <v>723</v>
      </c>
      <c r="J218" s="167">
        <v>100</v>
      </c>
      <c r="K218" s="167">
        <v>100</v>
      </c>
      <c r="L218" s="167">
        <v>100</v>
      </c>
      <c r="M218" s="167">
        <v>100</v>
      </c>
      <c r="N218" s="167">
        <v>100</v>
      </c>
      <c r="O218" s="167">
        <v>100</v>
      </c>
      <c r="P218" s="167">
        <v>100</v>
      </c>
      <c r="Q218" s="167">
        <v>100</v>
      </c>
      <c r="R218" s="167">
        <v>100</v>
      </c>
      <c r="S218" s="167">
        <v>100</v>
      </c>
      <c r="T218" s="167">
        <v>100</v>
      </c>
      <c r="U218" s="167">
        <v>100</v>
      </c>
      <c r="V218" s="167">
        <v>100</v>
      </c>
      <c r="W218" s="167">
        <v>100</v>
      </c>
    </row>
    <row r="219" spans="1:23" x14ac:dyDescent="0.3">
      <c r="A219" s="40">
        <v>10202</v>
      </c>
      <c r="B219" s="40" t="s">
        <v>102</v>
      </c>
      <c r="C219" s="120">
        <v>1400</v>
      </c>
      <c r="D219" s="121">
        <f t="shared" si="3"/>
        <v>1</v>
      </c>
      <c r="E219" s="179"/>
      <c r="H219" s="205" t="s">
        <v>957</v>
      </c>
      <c r="I219" s="206" t="s">
        <v>729</v>
      </c>
      <c r="J219" s="207">
        <v>100</v>
      </c>
      <c r="K219" s="207">
        <v>100</v>
      </c>
      <c r="L219" s="207">
        <v>100</v>
      </c>
      <c r="M219" s="207">
        <v>100</v>
      </c>
      <c r="N219" s="207">
        <v>100</v>
      </c>
      <c r="O219" s="207">
        <v>100</v>
      </c>
      <c r="P219" s="207">
        <v>100</v>
      </c>
      <c r="Q219" s="207">
        <v>100</v>
      </c>
      <c r="R219" s="207">
        <v>100</v>
      </c>
      <c r="S219" s="207">
        <v>100</v>
      </c>
      <c r="T219" s="207">
        <v>100</v>
      </c>
      <c r="U219" s="207">
        <v>100</v>
      </c>
      <c r="V219" s="207">
        <v>100</v>
      </c>
      <c r="W219" s="207">
        <v>100</v>
      </c>
    </row>
    <row r="220" spans="1:23" x14ac:dyDescent="0.3">
      <c r="A220" s="40">
        <v>10203</v>
      </c>
      <c r="B220" s="40" t="s">
        <v>159</v>
      </c>
      <c r="C220" s="120">
        <v>1400</v>
      </c>
      <c r="D220" s="121">
        <f t="shared" si="3"/>
        <v>1</v>
      </c>
      <c r="E220" s="179"/>
      <c r="H220" s="204" t="s">
        <v>957</v>
      </c>
      <c r="I220" s="166" t="s">
        <v>609</v>
      </c>
      <c r="J220" s="167">
        <v>100</v>
      </c>
      <c r="K220" s="167">
        <v>100</v>
      </c>
      <c r="L220" s="167">
        <v>100</v>
      </c>
      <c r="M220" s="167">
        <v>100</v>
      </c>
      <c r="N220" s="167">
        <v>100</v>
      </c>
      <c r="O220" s="167">
        <v>100</v>
      </c>
      <c r="P220" s="167">
        <v>100</v>
      </c>
      <c r="Q220" s="167">
        <v>100</v>
      </c>
      <c r="R220" s="167">
        <v>100</v>
      </c>
      <c r="S220" s="167">
        <v>100</v>
      </c>
      <c r="T220" s="167">
        <v>100</v>
      </c>
      <c r="U220" s="167">
        <v>100</v>
      </c>
      <c r="V220" s="167">
        <v>100</v>
      </c>
      <c r="W220" s="167">
        <v>100</v>
      </c>
    </row>
    <row r="221" spans="1:23" x14ac:dyDescent="0.3">
      <c r="A221" s="40">
        <v>10204</v>
      </c>
      <c r="B221" s="40" t="s">
        <v>276</v>
      </c>
      <c r="C221" s="120">
        <v>1400</v>
      </c>
      <c r="D221" s="121">
        <f t="shared" si="3"/>
        <v>1</v>
      </c>
      <c r="E221" s="179"/>
      <c r="H221" s="205" t="s">
        <v>957</v>
      </c>
      <c r="I221" s="206" t="s">
        <v>959</v>
      </c>
      <c r="J221" s="207">
        <v>100</v>
      </c>
      <c r="K221" s="207">
        <v>100</v>
      </c>
      <c r="L221" s="207">
        <v>100</v>
      </c>
      <c r="M221" s="207">
        <v>100</v>
      </c>
      <c r="N221" s="207">
        <v>100</v>
      </c>
      <c r="O221" s="207">
        <v>100</v>
      </c>
      <c r="P221" s="207">
        <v>100</v>
      </c>
      <c r="Q221" s="207">
        <v>100</v>
      </c>
      <c r="R221" s="207">
        <v>100</v>
      </c>
      <c r="S221" s="207">
        <v>100</v>
      </c>
      <c r="T221" s="207">
        <v>100</v>
      </c>
      <c r="U221" s="207">
        <v>100</v>
      </c>
      <c r="V221" s="207">
        <v>100</v>
      </c>
      <c r="W221" s="207">
        <v>100</v>
      </c>
    </row>
    <row r="222" spans="1:23" x14ac:dyDescent="0.3">
      <c r="A222" s="40">
        <v>10205</v>
      </c>
      <c r="B222" s="40" t="s">
        <v>176</v>
      </c>
      <c r="C222" s="120">
        <v>1400</v>
      </c>
      <c r="D222" s="121">
        <f t="shared" si="3"/>
        <v>1</v>
      </c>
      <c r="E222" s="179"/>
      <c r="H222" s="204" t="s">
        <v>957</v>
      </c>
      <c r="I222" s="166" t="s">
        <v>747</v>
      </c>
      <c r="J222" s="167">
        <v>100</v>
      </c>
      <c r="K222" s="167">
        <v>100</v>
      </c>
      <c r="L222" s="167">
        <v>100</v>
      </c>
      <c r="M222" s="167">
        <v>100</v>
      </c>
      <c r="N222" s="167">
        <v>100</v>
      </c>
      <c r="O222" s="167">
        <v>100</v>
      </c>
      <c r="P222" s="167">
        <v>100</v>
      </c>
      <c r="Q222" s="167">
        <v>100</v>
      </c>
      <c r="R222" s="167">
        <v>100</v>
      </c>
      <c r="S222" s="167">
        <v>100</v>
      </c>
      <c r="T222" s="167">
        <v>100</v>
      </c>
      <c r="U222" s="167">
        <v>100</v>
      </c>
      <c r="V222" s="167">
        <v>100</v>
      </c>
      <c r="W222" s="167">
        <v>100</v>
      </c>
    </row>
    <row r="223" spans="1:23" x14ac:dyDescent="0.3">
      <c r="A223" s="40">
        <v>10206</v>
      </c>
      <c r="B223" s="40" t="s">
        <v>278</v>
      </c>
      <c r="C223" s="120">
        <v>1400</v>
      </c>
      <c r="D223" s="121">
        <f t="shared" si="3"/>
        <v>1</v>
      </c>
      <c r="E223" s="179"/>
      <c r="H223" s="205" t="s">
        <v>957</v>
      </c>
      <c r="I223" s="206" t="s">
        <v>765</v>
      </c>
      <c r="J223" s="207">
        <v>100</v>
      </c>
      <c r="K223" s="207">
        <v>100</v>
      </c>
      <c r="L223" s="207">
        <v>100</v>
      </c>
      <c r="M223" s="207">
        <v>100</v>
      </c>
      <c r="N223" s="207">
        <v>100</v>
      </c>
      <c r="O223" s="207">
        <v>100</v>
      </c>
      <c r="P223" s="207">
        <v>100</v>
      </c>
      <c r="Q223" s="207">
        <v>100</v>
      </c>
      <c r="R223" s="207">
        <v>100</v>
      </c>
      <c r="S223" s="207">
        <v>100</v>
      </c>
      <c r="T223" s="207">
        <v>100</v>
      </c>
      <c r="U223" s="207">
        <v>100</v>
      </c>
      <c r="V223" s="207">
        <v>100</v>
      </c>
      <c r="W223" s="207">
        <v>100</v>
      </c>
    </row>
    <row r="224" spans="1:23" x14ac:dyDescent="0.3">
      <c r="A224" s="40">
        <v>10207</v>
      </c>
      <c r="B224" s="40" t="s">
        <v>302</v>
      </c>
      <c r="C224" s="120">
        <v>1200</v>
      </c>
      <c r="D224" s="121">
        <f t="shared" si="3"/>
        <v>0.8571428571428571</v>
      </c>
      <c r="E224" s="179"/>
      <c r="H224" s="204" t="s">
        <v>957</v>
      </c>
      <c r="I224" s="166" t="s">
        <v>766</v>
      </c>
      <c r="J224" s="167">
        <v>100</v>
      </c>
      <c r="K224" s="167">
        <v>100</v>
      </c>
      <c r="L224" s="167">
        <v>100</v>
      </c>
      <c r="M224" s="167">
        <v>100</v>
      </c>
      <c r="N224" s="167">
        <v>100</v>
      </c>
      <c r="O224" s="167">
        <v>100</v>
      </c>
      <c r="P224" s="167">
        <v>100</v>
      </c>
      <c r="Q224" s="167">
        <v>100</v>
      </c>
      <c r="R224" s="167">
        <v>100</v>
      </c>
      <c r="S224" s="167">
        <v>100</v>
      </c>
      <c r="T224" s="167">
        <v>100</v>
      </c>
      <c r="U224" s="167">
        <v>100</v>
      </c>
      <c r="V224" s="167">
        <v>100</v>
      </c>
      <c r="W224" s="167">
        <v>100</v>
      </c>
    </row>
    <row r="225" spans="1:23" x14ac:dyDescent="0.3">
      <c r="A225" s="40">
        <v>10208</v>
      </c>
      <c r="B225" s="40" t="s">
        <v>164</v>
      </c>
      <c r="C225" s="120">
        <v>1400</v>
      </c>
      <c r="D225" s="121">
        <f t="shared" si="3"/>
        <v>1</v>
      </c>
      <c r="E225" s="179"/>
      <c r="H225" s="205" t="s">
        <v>957</v>
      </c>
      <c r="I225" s="206" t="s">
        <v>769</v>
      </c>
      <c r="J225" s="207">
        <v>100</v>
      </c>
      <c r="K225" s="207">
        <v>100</v>
      </c>
      <c r="L225" s="207">
        <v>100</v>
      </c>
      <c r="M225" s="207">
        <v>100</v>
      </c>
      <c r="N225" s="207">
        <v>100</v>
      </c>
      <c r="O225" s="207">
        <v>100</v>
      </c>
      <c r="P225" s="207">
        <v>100</v>
      </c>
      <c r="Q225" s="207">
        <v>100</v>
      </c>
      <c r="R225" s="207">
        <v>100</v>
      </c>
      <c r="S225" s="207">
        <v>100</v>
      </c>
      <c r="T225" s="207">
        <v>100</v>
      </c>
      <c r="U225" s="207">
        <v>100</v>
      </c>
      <c r="V225" s="207">
        <v>100</v>
      </c>
      <c r="W225" s="207">
        <v>100</v>
      </c>
    </row>
    <row r="226" spans="1:23" x14ac:dyDescent="0.3">
      <c r="A226" s="40">
        <v>10209</v>
      </c>
      <c r="B226" s="40" t="s">
        <v>316</v>
      </c>
      <c r="C226" s="120">
        <v>1400</v>
      </c>
      <c r="D226" s="121">
        <f t="shared" si="3"/>
        <v>1</v>
      </c>
      <c r="E226" s="179"/>
      <c r="H226" s="204" t="s">
        <v>957</v>
      </c>
      <c r="I226" s="166" t="s">
        <v>796</v>
      </c>
      <c r="J226" s="167">
        <v>100</v>
      </c>
      <c r="K226" s="167">
        <v>100</v>
      </c>
      <c r="L226" s="167">
        <v>100</v>
      </c>
      <c r="M226" s="167">
        <v>100</v>
      </c>
      <c r="N226" s="167">
        <v>100</v>
      </c>
      <c r="O226" s="167">
        <v>100</v>
      </c>
      <c r="P226" s="167">
        <v>100</v>
      </c>
      <c r="Q226" s="167">
        <v>100</v>
      </c>
      <c r="R226" s="167">
        <v>100</v>
      </c>
      <c r="S226" s="167">
        <v>100</v>
      </c>
      <c r="T226" s="167">
        <v>100</v>
      </c>
      <c r="U226" s="167">
        <v>100</v>
      </c>
      <c r="V226" s="167">
        <v>100</v>
      </c>
      <c r="W226" s="167">
        <v>100</v>
      </c>
    </row>
    <row r="227" spans="1:23" x14ac:dyDescent="0.3">
      <c r="A227" s="40">
        <v>10210</v>
      </c>
      <c r="B227" s="40" t="s">
        <v>188</v>
      </c>
      <c r="C227" s="120">
        <v>1400</v>
      </c>
      <c r="D227" s="121">
        <f t="shared" si="3"/>
        <v>1</v>
      </c>
      <c r="E227" s="179"/>
      <c r="H227" s="205" t="s">
        <v>957</v>
      </c>
      <c r="I227" s="206" t="s">
        <v>834</v>
      </c>
      <c r="J227" s="207">
        <v>100</v>
      </c>
      <c r="K227" s="207">
        <v>100</v>
      </c>
      <c r="L227" s="207">
        <v>100</v>
      </c>
      <c r="M227" s="207">
        <v>100</v>
      </c>
      <c r="N227" s="207">
        <v>100</v>
      </c>
      <c r="O227" s="207">
        <v>100</v>
      </c>
      <c r="P227" s="207">
        <v>100</v>
      </c>
      <c r="Q227" s="207">
        <v>100</v>
      </c>
      <c r="R227" s="207">
        <v>100</v>
      </c>
      <c r="S227" s="207">
        <v>100</v>
      </c>
      <c r="T227" s="207">
        <v>100</v>
      </c>
      <c r="U227" s="207">
        <v>100</v>
      </c>
      <c r="V227" s="207">
        <v>100</v>
      </c>
      <c r="W227" s="207">
        <v>100</v>
      </c>
    </row>
    <row r="228" spans="1:23" x14ac:dyDescent="0.3">
      <c r="A228" s="40">
        <v>10301</v>
      </c>
      <c r="B228" s="40" t="s">
        <v>66</v>
      </c>
      <c r="C228" s="120">
        <v>1400</v>
      </c>
      <c r="D228" s="121">
        <f t="shared" si="3"/>
        <v>1</v>
      </c>
      <c r="E228" s="179"/>
      <c r="H228" s="204" t="s">
        <v>957</v>
      </c>
      <c r="I228" s="166" t="s">
        <v>836</v>
      </c>
      <c r="J228" s="167">
        <v>100</v>
      </c>
      <c r="K228" s="167">
        <v>100</v>
      </c>
      <c r="L228" s="167">
        <v>100</v>
      </c>
      <c r="M228" s="167">
        <v>100</v>
      </c>
      <c r="N228" s="167">
        <v>100</v>
      </c>
      <c r="O228" s="167">
        <v>100</v>
      </c>
      <c r="P228" s="167">
        <v>100</v>
      </c>
      <c r="Q228" s="167">
        <v>100</v>
      </c>
      <c r="R228" s="167">
        <v>100</v>
      </c>
      <c r="S228" s="167">
        <v>100</v>
      </c>
      <c r="T228" s="167">
        <v>100</v>
      </c>
      <c r="U228" s="167">
        <v>100</v>
      </c>
      <c r="V228" s="167">
        <v>100</v>
      </c>
      <c r="W228" s="167">
        <v>100</v>
      </c>
    </row>
    <row r="229" spans="1:23" x14ac:dyDescent="0.3">
      <c r="A229" s="40">
        <v>10302</v>
      </c>
      <c r="B229" s="40" t="s">
        <v>187</v>
      </c>
      <c r="C229" s="120">
        <v>1400</v>
      </c>
      <c r="D229" s="121">
        <f t="shared" si="3"/>
        <v>1</v>
      </c>
      <c r="E229" s="179"/>
      <c r="H229" s="205" t="s">
        <v>957</v>
      </c>
      <c r="I229" s="206" t="s">
        <v>882</v>
      </c>
      <c r="J229" s="207">
        <v>100</v>
      </c>
      <c r="K229" s="207">
        <v>100</v>
      </c>
      <c r="L229" s="207">
        <v>100</v>
      </c>
      <c r="M229" s="207">
        <v>100</v>
      </c>
      <c r="N229" s="207">
        <v>100</v>
      </c>
      <c r="O229" s="207">
        <v>100</v>
      </c>
      <c r="P229" s="207">
        <v>100</v>
      </c>
      <c r="Q229" s="207">
        <v>100</v>
      </c>
      <c r="R229" s="207">
        <v>100</v>
      </c>
      <c r="S229" s="207">
        <v>100</v>
      </c>
      <c r="T229" s="207">
        <v>100</v>
      </c>
      <c r="U229" s="207">
        <v>100</v>
      </c>
      <c r="V229" s="207">
        <v>100</v>
      </c>
      <c r="W229" s="207">
        <v>100</v>
      </c>
    </row>
    <row r="230" spans="1:23" x14ac:dyDescent="0.3">
      <c r="A230" s="40">
        <v>10303</v>
      </c>
      <c r="B230" s="40" t="s">
        <v>172</v>
      </c>
      <c r="C230" s="120">
        <v>1400</v>
      </c>
      <c r="D230" s="121">
        <f t="shared" si="3"/>
        <v>1</v>
      </c>
      <c r="E230" s="179"/>
      <c r="H230" s="204" t="s">
        <v>957</v>
      </c>
      <c r="I230" s="166" t="s">
        <v>885</v>
      </c>
      <c r="J230" s="167">
        <v>100</v>
      </c>
      <c r="K230" s="167">
        <v>100</v>
      </c>
      <c r="L230" s="167">
        <v>100</v>
      </c>
      <c r="M230" s="167">
        <v>100</v>
      </c>
      <c r="N230" s="167">
        <v>100</v>
      </c>
      <c r="O230" s="167">
        <v>100</v>
      </c>
      <c r="P230" s="167">
        <v>100</v>
      </c>
      <c r="Q230" s="167">
        <v>100</v>
      </c>
      <c r="R230" s="167">
        <v>100</v>
      </c>
      <c r="S230" s="167">
        <v>100</v>
      </c>
      <c r="T230" s="167">
        <v>100</v>
      </c>
      <c r="U230" s="167">
        <v>100</v>
      </c>
      <c r="V230" s="167">
        <v>100</v>
      </c>
      <c r="W230" s="167">
        <v>100</v>
      </c>
    </row>
    <row r="231" spans="1:23" x14ac:dyDescent="0.3">
      <c r="A231" s="40">
        <v>10304</v>
      </c>
      <c r="B231" s="40" t="s">
        <v>204</v>
      </c>
      <c r="C231" s="120">
        <v>850</v>
      </c>
      <c r="D231" s="121">
        <f t="shared" si="3"/>
        <v>0.6071428571428571</v>
      </c>
      <c r="E231" s="179"/>
      <c r="H231" s="205" t="s">
        <v>957</v>
      </c>
      <c r="I231" s="206" t="s">
        <v>886</v>
      </c>
      <c r="J231" s="207">
        <v>100</v>
      </c>
      <c r="K231" s="207">
        <v>100</v>
      </c>
      <c r="L231" s="207">
        <v>100</v>
      </c>
      <c r="M231" s="207">
        <v>100</v>
      </c>
      <c r="N231" s="207">
        <v>100</v>
      </c>
      <c r="O231" s="207">
        <v>100</v>
      </c>
      <c r="P231" s="207">
        <v>100</v>
      </c>
      <c r="Q231" s="207">
        <v>100</v>
      </c>
      <c r="R231" s="207">
        <v>100</v>
      </c>
      <c r="S231" s="207">
        <v>100</v>
      </c>
      <c r="T231" s="207">
        <v>100</v>
      </c>
      <c r="U231" s="207">
        <v>100</v>
      </c>
      <c r="V231" s="207">
        <v>100</v>
      </c>
      <c r="W231" s="207">
        <v>100</v>
      </c>
    </row>
    <row r="232" spans="1:23" x14ac:dyDescent="0.3">
      <c r="A232" s="40">
        <v>10305</v>
      </c>
      <c r="B232" s="40" t="s">
        <v>200</v>
      </c>
      <c r="C232" s="120">
        <v>1400</v>
      </c>
      <c r="D232" s="121">
        <f t="shared" si="3"/>
        <v>1</v>
      </c>
      <c r="E232" s="179"/>
      <c r="H232" s="204" t="s">
        <v>957</v>
      </c>
      <c r="I232" s="166" t="s">
        <v>888</v>
      </c>
      <c r="J232" s="167">
        <v>100</v>
      </c>
      <c r="K232" s="167">
        <v>100</v>
      </c>
      <c r="L232" s="167">
        <v>100</v>
      </c>
      <c r="M232" s="167">
        <v>100</v>
      </c>
      <c r="N232" s="167">
        <v>100</v>
      </c>
      <c r="O232" s="167">
        <v>100</v>
      </c>
      <c r="P232" s="167">
        <v>100</v>
      </c>
      <c r="Q232" s="167">
        <v>100</v>
      </c>
      <c r="R232" s="167">
        <v>100</v>
      </c>
      <c r="S232" s="167">
        <v>100</v>
      </c>
      <c r="T232" s="167">
        <v>100</v>
      </c>
      <c r="U232" s="167">
        <v>100</v>
      </c>
      <c r="V232" s="167">
        <v>100</v>
      </c>
      <c r="W232" s="167">
        <v>100</v>
      </c>
    </row>
    <row r="233" spans="1:23" x14ac:dyDescent="0.3">
      <c r="A233" s="40">
        <v>10306</v>
      </c>
      <c r="B233" s="40" t="s">
        <v>333</v>
      </c>
      <c r="C233" s="120">
        <v>1400</v>
      </c>
      <c r="D233" s="121">
        <f t="shared" si="3"/>
        <v>1</v>
      </c>
      <c r="E233" s="179"/>
      <c r="H233" s="205" t="s">
        <v>957</v>
      </c>
      <c r="I233" s="206" t="s">
        <v>895</v>
      </c>
      <c r="J233" s="207">
        <v>100</v>
      </c>
      <c r="K233" s="207">
        <v>100</v>
      </c>
      <c r="L233" s="207">
        <v>100</v>
      </c>
      <c r="M233" s="207">
        <v>100</v>
      </c>
      <c r="N233" s="207">
        <v>100</v>
      </c>
      <c r="O233" s="207">
        <v>100</v>
      </c>
      <c r="P233" s="207">
        <v>100</v>
      </c>
      <c r="Q233" s="207">
        <v>100</v>
      </c>
      <c r="R233" s="207">
        <v>100</v>
      </c>
      <c r="S233" s="207">
        <v>100</v>
      </c>
      <c r="T233" s="207">
        <v>100</v>
      </c>
      <c r="U233" s="207">
        <v>100</v>
      </c>
      <c r="V233" s="207">
        <v>100</v>
      </c>
      <c r="W233" s="207">
        <v>100</v>
      </c>
    </row>
    <row r="234" spans="1:23" x14ac:dyDescent="0.3">
      <c r="A234" s="40">
        <v>10307</v>
      </c>
      <c r="B234" s="40" t="s">
        <v>226</v>
      </c>
      <c r="C234" s="120">
        <v>1400</v>
      </c>
      <c r="D234" s="121">
        <f t="shared" si="3"/>
        <v>1</v>
      </c>
      <c r="E234" s="179"/>
      <c r="H234" s="204" t="s">
        <v>957</v>
      </c>
      <c r="I234" s="166" t="s">
        <v>901</v>
      </c>
      <c r="J234" s="167">
        <v>100</v>
      </c>
      <c r="K234" s="167">
        <v>100</v>
      </c>
      <c r="L234" s="167">
        <v>100</v>
      </c>
      <c r="M234" s="167">
        <v>100</v>
      </c>
      <c r="N234" s="167">
        <v>100</v>
      </c>
      <c r="O234" s="167">
        <v>100</v>
      </c>
      <c r="P234" s="167">
        <v>100</v>
      </c>
      <c r="Q234" s="167">
        <v>100</v>
      </c>
      <c r="R234" s="167">
        <v>100</v>
      </c>
      <c r="S234" s="167">
        <v>100</v>
      </c>
      <c r="T234" s="167">
        <v>100</v>
      </c>
      <c r="U234" s="167">
        <v>100</v>
      </c>
      <c r="V234" s="167">
        <v>100</v>
      </c>
      <c r="W234" s="167">
        <v>100</v>
      </c>
    </row>
    <row r="235" spans="1:23" x14ac:dyDescent="0.3">
      <c r="A235" s="40">
        <v>10401</v>
      </c>
      <c r="B235" s="40" t="s">
        <v>207</v>
      </c>
      <c r="C235" s="120">
        <v>1400</v>
      </c>
      <c r="D235" s="121">
        <f t="shared" si="3"/>
        <v>1</v>
      </c>
      <c r="E235" s="179"/>
      <c r="H235" s="205" t="s">
        <v>957</v>
      </c>
      <c r="I235" s="206" t="s">
        <v>904</v>
      </c>
      <c r="J235" s="207">
        <v>100</v>
      </c>
      <c r="K235" s="207">
        <v>100</v>
      </c>
      <c r="L235" s="207">
        <v>100</v>
      </c>
      <c r="M235" s="207">
        <v>100</v>
      </c>
      <c r="N235" s="207">
        <v>100</v>
      </c>
      <c r="O235" s="207">
        <v>100</v>
      </c>
      <c r="P235" s="207">
        <v>100</v>
      </c>
      <c r="Q235" s="207">
        <v>100</v>
      </c>
      <c r="R235" s="207">
        <v>100</v>
      </c>
      <c r="S235" s="207">
        <v>100</v>
      </c>
      <c r="T235" s="207">
        <v>100</v>
      </c>
      <c r="U235" s="207">
        <v>100</v>
      </c>
      <c r="V235" s="207">
        <v>100</v>
      </c>
      <c r="W235" s="207">
        <v>100</v>
      </c>
    </row>
    <row r="236" spans="1:23" x14ac:dyDescent="0.3">
      <c r="A236" s="40">
        <v>10402</v>
      </c>
      <c r="B236" s="40" t="s">
        <v>197</v>
      </c>
      <c r="C236" s="120">
        <v>1400</v>
      </c>
      <c r="D236" s="121">
        <f t="shared" si="3"/>
        <v>1</v>
      </c>
      <c r="E236" s="179"/>
      <c r="H236" s="204" t="s">
        <v>957</v>
      </c>
      <c r="I236" s="166" t="s">
        <v>908</v>
      </c>
      <c r="J236" s="167">
        <v>100</v>
      </c>
      <c r="K236" s="167">
        <v>100</v>
      </c>
      <c r="L236" s="167">
        <v>100</v>
      </c>
      <c r="M236" s="167">
        <v>100</v>
      </c>
      <c r="N236" s="167">
        <v>100</v>
      </c>
      <c r="O236" s="167">
        <v>100</v>
      </c>
      <c r="P236" s="167">
        <v>100</v>
      </c>
      <c r="Q236" s="167">
        <v>100</v>
      </c>
      <c r="R236" s="167">
        <v>100</v>
      </c>
      <c r="S236" s="167">
        <v>100</v>
      </c>
      <c r="T236" s="167">
        <v>100</v>
      </c>
      <c r="U236" s="167">
        <v>100</v>
      </c>
      <c r="V236" s="167">
        <v>100</v>
      </c>
      <c r="W236" s="167">
        <v>100</v>
      </c>
    </row>
    <row r="237" spans="1:23" x14ac:dyDescent="0.3">
      <c r="A237" s="40">
        <v>10403</v>
      </c>
      <c r="B237" s="40" t="s">
        <v>192</v>
      </c>
      <c r="C237" s="120">
        <v>1400</v>
      </c>
      <c r="D237" s="121">
        <f t="shared" si="3"/>
        <v>1</v>
      </c>
      <c r="E237" s="179"/>
      <c r="H237" s="205" t="s">
        <v>957</v>
      </c>
      <c r="I237" s="206" t="s">
        <v>922</v>
      </c>
      <c r="J237" s="207">
        <v>100</v>
      </c>
      <c r="K237" s="207">
        <v>100</v>
      </c>
      <c r="L237" s="207">
        <v>100</v>
      </c>
      <c r="M237" s="207">
        <v>100</v>
      </c>
      <c r="N237" s="207">
        <v>100</v>
      </c>
      <c r="O237" s="207">
        <v>100</v>
      </c>
      <c r="P237" s="207">
        <v>100</v>
      </c>
      <c r="Q237" s="207">
        <v>100</v>
      </c>
      <c r="R237" s="207">
        <v>100</v>
      </c>
      <c r="S237" s="207">
        <v>100</v>
      </c>
      <c r="T237" s="207">
        <v>100</v>
      </c>
      <c r="U237" s="207">
        <v>100</v>
      </c>
      <c r="V237" s="207">
        <v>100</v>
      </c>
      <c r="W237" s="207">
        <v>100</v>
      </c>
    </row>
    <row r="238" spans="1:23" x14ac:dyDescent="0.3">
      <c r="A238" s="40">
        <v>10404</v>
      </c>
      <c r="B238" s="40" t="s">
        <v>202</v>
      </c>
      <c r="C238" s="120">
        <v>1400</v>
      </c>
      <c r="D238" s="121">
        <f t="shared" si="3"/>
        <v>1</v>
      </c>
      <c r="E238" s="179"/>
      <c r="H238" s="168" t="s">
        <v>960</v>
      </c>
      <c r="I238" s="166" t="s">
        <v>623</v>
      </c>
      <c r="J238" s="167">
        <v>100</v>
      </c>
      <c r="K238" s="167">
        <v>100</v>
      </c>
      <c r="L238" s="167">
        <v>100</v>
      </c>
      <c r="M238" s="167">
        <v>100</v>
      </c>
      <c r="N238" s="167">
        <v>100</v>
      </c>
      <c r="O238" s="167">
        <v>100</v>
      </c>
      <c r="P238" s="167">
        <v>100</v>
      </c>
      <c r="Q238" s="167">
        <v>100</v>
      </c>
      <c r="R238" s="167">
        <v>100</v>
      </c>
      <c r="S238" s="167">
        <v>100</v>
      </c>
      <c r="T238" s="167">
        <v>100</v>
      </c>
      <c r="U238" s="167">
        <v>100</v>
      </c>
      <c r="V238" s="167">
        <v>100</v>
      </c>
      <c r="W238" s="167">
        <v>100</v>
      </c>
    </row>
    <row r="239" spans="1:23" x14ac:dyDescent="0.3">
      <c r="A239" s="40">
        <v>11101</v>
      </c>
      <c r="B239" s="40" t="s">
        <v>349</v>
      </c>
      <c r="C239" s="120">
        <v>1400</v>
      </c>
      <c r="D239" s="121">
        <f t="shared" si="3"/>
        <v>1</v>
      </c>
      <c r="E239" s="179"/>
      <c r="H239" s="208" t="s">
        <v>960</v>
      </c>
      <c r="I239" s="206" t="s">
        <v>648</v>
      </c>
      <c r="J239" s="207">
        <v>100</v>
      </c>
      <c r="K239" s="207">
        <v>100</v>
      </c>
      <c r="L239" s="207">
        <v>100</v>
      </c>
      <c r="M239" s="207">
        <v>100</v>
      </c>
      <c r="N239" s="207">
        <v>100</v>
      </c>
      <c r="O239" s="207">
        <v>100</v>
      </c>
      <c r="P239" s="207">
        <v>100</v>
      </c>
      <c r="Q239" s="207">
        <v>100</v>
      </c>
      <c r="R239" s="207">
        <v>100</v>
      </c>
      <c r="S239" s="207">
        <v>100</v>
      </c>
      <c r="T239" s="207">
        <v>100</v>
      </c>
      <c r="U239" s="207">
        <v>100</v>
      </c>
      <c r="V239" s="207">
        <v>100</v>
      </c>
      <c r="W239" s="207">
        <v>100</v>
      </c>
    </row>
    <row r="240" spans="1:23" x14ac:dyDescent="0.3">
      <c r="A240" s="40">
        <v>11102</v>
      </c>
      <c r="B240" s="40" t="s">
        <v>327</v>
      </c>
      <c r="C240" s="120">
        <v>1400</v>
      </c>
      <c r="D240" s="121">
        <f t="shared" si="3"/>
        <v>1</v>
      </c>
      <c r="E240" s="179"/>
      <c r="H240" s="168" t="s">
        <v>960</v>
      </c>
      <c r="I240" s="166" t="s">
        <v>649</v>
      </c>
      <c r="J240" s="167">
        <v>100</v>
      </c>
      <c r="K240" s="167">
        <v>100</v>
      </c>
      <c r="L240" s="167">
        <v>100</v>
      </c>
      <c r="M240" s="167">
        <v>100</v>
      </c>
      <c r="N240" s="167">
        <v>100</v>
      </c>
      <c r="O240" s="167">
        <v>100</v>
      </c>
      <c r="P240" s="167">
        <v>100</v>
      </c>
      <c r="Q240" s="167">
        <v>100</v>
      </c>
      <c r="R240" s="167">
        <v>100</v>
      </c>
      <c r="S240" s="167">
        <v>100</v>
      </c>
      <c r="T240" s="167">
        <v>100</v>
      </c>
      <c r="U240" s="167">
        <v>100</v>
      </c>
      <c r="V240" s="167">
        <v>100</v>
      </c>
      <c r="W240" s="167">
        <v>100</v>
      </c>
    </row>
    <row r="241" spans="1:23" x14ac:dyDescent="0.3">
      <c r="A241" s="40">
        <v>11201</v>
      </c>
      <c r="B241" s="40" t="s">
        <v>350</v>
      </c>
      <c r="C241" s="120">
        <v>1400</v>
      </c>
      <c r="D241" s="121">
        <f t="shared" si="3"/>
        <v>1</v>
      </c>
      <c r="E241" s="179"/>
      <c r="H241" s="208" t="s">
        <v>960</v>
      </c>
      <c r="I241" s="206" t="s">
        <v>654</v>
      </c>
      <c r="J241" s="207">
        <v>100</v>
      </c>
      <c r="K241" s="207">
        <v>100</v>
      </c>
      <c r="L241" s="207">
        <v>100</v>
      </c>
      <c r="M241" s="207">
        <v>100</v>
      </c>
      <c r="N241" s="207">
        <v>100</v>
      </c>
      <c r="O241" s="207">
        <v>100</v>
      </c>
      <c r="P241" s="207">
        <v>100</v>
      </c>
      <c r="Q241" s="207">
        <v>100</v>
      </c>
      <c r="R241" s="207">
        <v>100</v>
      </c>
      <c r="S241" s="207">
        <v>100</v>
      </c>
      <c r="T241" s="207">
        <v>100</v>
      </c>
      <c r="U241" s="207">
        <v>100</v>
      </c>
      <c r="V241" s="207">
        <v>100</v>
      </c>
      <c r="W241" s="207">
        <v>100</v>
      </c>
    </row>
    <row r="242" spans="1:23" x14ac:dyDescent="0.3">
      <c r="A242" s="40">
        <v>11202</v>
      </c>
      <c r="B242" s="40" t="s">
        <v>208</v>
      </c>
      <c r="C242" s="120">
        <v>1400</v>
      </c>
      <c r="D242" s="121">
        <f t="shared" si="3"/>
        <v>1</v>
      </c>
      <c r="E242" s="179"/>
      <c r="H242" s="168" t="s">
        <v>960</v>
      </c>
      <c r="I242" s="166" t="s">
        <v>658</v>
      </c>
      <c r="J242" s="167">
        <v>100</v>
      </c>
      <c r="K242" s="167">
        <v>100</v>
      </c>
      <c r="L242" s="167">
        <v>100</v>
      </c>
      <c r="M242" s="167">
        <v>100</v>
      </c>
      <c r="N242" s="167">
        <v>100</v>
      </c>
      <c r="O242" s="167">
        <v>100</v>
      </c>
      <c r="P242" s="167">
        <v>100</v>
      </c>
      <c r="Q242" s="167">
        <v>100</v>
      </c>
      <c r="R242" s="167">
        <v>100</v>
      </c>
      <c r="S242" s="167">
        <v>100</v>
      </c>
      <c r="T242" s="167">
        <v>100</v>
      </c>
      <c r="U242" s="167">
        <v>100</v>
      </c>
      <c r="V242" s="167">
        <v>100</v>
      </c>
      <c r="W242" s="167">
        <v>100</v>
      </c>
    </row>
    <row r="243" spans="1:23" x14ac:dyDescent="0.3">
      <c r="A243" s="40">
        <v>11203</v>
      </c>
      <c r="B243" s="40" t="s">
        <v>277</v>
      </c>
      <c r="C243" s="120">
        <v>1400</v>
      </c>
      <c r="D243" s="121">
        <f t="shared" si="3"/>
        <v>1</v>
      </c>
      <c r="E243" s="179"/>
      <c r="H243" s="208" t="s">
        <v>960</v>
      </c>
      <c r="I243" s="206" t="s">
        <v>659</v>
      </c>
      <c r="J243" s="207">
        <v>100</v>
      </c>
      <c r="K243" s="207">
        <v>100</v>
      </c>
      <c r="L243" s="207">
        <v>100</v>
      </c>
      <c r="M243" s="207">
        <v>100</v>
      </c>
      <c r="N243" s="207">
        <v>100</v>
      </c>
      <c r="O243" s="207">
        <v>100</v>
      </c>
      <c r="P243" s="207">
        <v>100</v>
      </c>
      <c r="Q243" s="207">
        <v>100</v>
      </c>
      <c r="R243" s="207">
        <v>100</v>
      </c>
      <c r="S243" s="207">
        <v>100</v>
      </c>
      <c r="T243" s="207">
        <v>100</v>
      </c>
      <c r="U243" s="207">
        <v>100</v>
      </c>
      <c r="V243" s="207">
        <v>100</v>
      </c>
      <c r="W243" s="207">
        <v>100</v>
      </c>
    </row>
    <row r="244" spans="1:23" x14ac:dyDescent="0.3">
      <c r="A244" s="40">
        <v>11301</v>
      </c>
      <c r="B244" s="40" t="s">
        <v>219</v>
      </c>
      <c r="C244" s="120">
        <v>1400</v>
      </c>
      <c r="D244" s="121">
        <f t="shared" si="3"/>
        <v>1</v>
      </c>
      <c r="E244" s="179"/>
      <c r="H244" s="168" t="s">
        <v>960</v>
      </c>
      <c r="I244" s="166" t="s">
        <v>689</v>
      </c>
      <c r="J244" s="167">
        <v>100</v>
      </c>
      <c r="K244" s="167">
        <v>100</v>
      </c>
      <c r="L244" s="167">
        <v>100</v>
      </c>
      <c r="M244" s="167">
        <v>100</v>
      </c>
      <c r="N244" s="167">
        <v>100</v>
      </c>
      <c r="O244" s="167">
        <v>100</v>
      </c>
      <c r="P244" s="167">
        <v>100</v>
      </c>
      <c r="Q244" s="167">
        <v>100</v>
      </c>
      <c r="R244" s="167">
        <v>100</v>
      </c>
      <c r="S244" s="167">
        <v>100</v>
      </c>
      <c r="T244" s="167">
        <v>100</v>
      </c>
      <c r="U244" s="167">
        <v>100</v>
      </c>
      <c r="V244" s="167">
        <v>100</v>
      </c>
      <c r="W244" s="167">
        <v>100</v>
      </c>
    </row>
    <row r="245" spans="1:23" x14ac:dyDescent="0.3">
      <c r="A245" s="40">
        <v>11302</v>
      </c>
      <c r="B245" s="40" t="s">
        <v>408</v>
      </c>
      <c r="C245" s="120">
        <v>1400</v>
      </c>
      <c r="D245" s="121">
        <f t="shared" si="3"/>
        <v>1</v>
      </c>
      <c r="E245" s="179"/>
      <c r="H245" s="208" t="s">
        <v>960</v>
      </c>
      <c r="I245" s="206" t="s">
        <v>770</v>
      </c>
      <c r="J245" s="207">
        <v>100</v>
      </c>
      <c r="K245" s="207">
        <v>100</v>
      </c>
      <c r="L245" s="207">
        <v>100</v>
      </c>
      <c r="M245" s="207">
        <v>100</v>
      </c>
      <c r="N245" s="207">
        <v>100</v>
      </c>
      <c r="O245" s="207">
        <v>100</v>
      </c>
      <c r="P245" s="207">
        <v>100</v>
      </c>
      <c r="Q245" s="207">
        <v>100</v>
      </c>
      <c r="R245" s="207">
        <v>100</v>
      </c>
      <c r="S245" s="207">
        <v>100</v>
      </c>
      <c r="T245" s="207">
        <v>100</v>
      </c>
      <c r="U245" s="207">
        <v>100</v>
      </c>
      <c r="V245" s="207">
        <v>100</v>
      </c>
      <c r="W245" s="207">
        <v>100</v>
      </c>
    </row>
    <row r="246" spans="1:23" x14ac:dyDescent="0.3">
      <c r="A246" s="40">
        <v>11303</v>
      </c>
      <c r="B246" s="40" t="s">
        <v>240</v>
      </c>
      <c r="C246" s="120">
        <v>1400</v>
      </c>
      <c r="D246" s="121">
        <f t="shared" si="3"/>
        <v>1</v>
      </c>
      <c r="E246" s="179"/>
      <c r="H246" s="168" t="s">
        <v>960</v>
      </c>
      <c r="I246" s="166" t="s">
        <v>773</v>
      </c>
      <c r="J246" s="167">
        <v>100</v>
      </c>
      <c r="K246" s="167">
        <v>100</v>
      </c>
      <c r="L246" s="167">
        <v>100</v>
      </c>
      <c r="M246" s="167">
        <v>100</v>
      </c>
      <c r="N246" s="167">
        <v>100</v>
      </c>
      <c r="O246" s="167">
        <v>100</v>
      </c>
      <c r="P246" s="167">
        <v>100</v>
      </c>
      <c r="Q246" s="167">
        <v>100</v>
      </c>
      <c r="R246" s="167">
        <v>100</v>
      </c>
      <c r="S246" s="167">
        <v>100</v>
      </c>
      <c r="T246" s="167">
        <v>100</v>
      </c>
      <c r="U246" s="167">
        <v>100</v>
      </c>
      <c r="V246" s="167">
        <v>100</v>
      </c>
      <c r="W246" s="167">
        <v>100</v>
      </c>
    </row>
    <row r="247" spans="1:23" x14ac:dyDescent="0.3">
      <c r="A247" s="40">
        <v>11401</v>
      </c>
      <c r="B247" s="40" t="s">
        <v>158</v>
      </c>
      <c r="C247" s="120">
        <v>1400</v>
      </c>
      <c r="D247" s="121">
        <f t="shared" si="3"/>
        <v>1</v>
      </c>
      <c r="E247" s="179"/>
      <c r="H247" s="208" t="s">
        <v>960</v>
      </c>
      <c r="I247" s="206" t="s">
        <v>794</v>
      </c>
      <c r="J247" s="207">
        <v>100</v>
      </c>
      <c r="K247" s="207">
        <v>100</v>
      </c>
      <c r="L247" s="207">
        <v>100</v>
      </c>
      <c r="M247" s="207">
        <v>100</v>
      </c>
      <c r="N247" s="207">
        <v>100</v>
      </c>
      <c r="O247" s="207">
        <v>100</v>
      </c>
      <c r="P247" s="207">
        <v>100</v>
      </c>
      <c r="Q247" s="207">
        <v>100</v>
      </c>
      <c r="R247" s="207">
        <v>100</v>
      </c>
      <c r="S247" s="207">
        <v>100</v>
      </c>
      <c r="T247" s="207">
        <v>100</v>
      </c>
      <c r="U247" s="207">
        <v>100</v>
      </c>
      <c r="V247" s="207">
        <v>100</v>
      </c>
      <c r="W247" s="207">
        <v>100</v>
      </c>
    </row>
    <row r="248" spans="1:23" x14ac:dyDescent="0.3">
      <c r="A248" s="40">
        <v>11402</v>
      </c>
      <c r="B248" s="40" t="s">
        <v>170</v>
      </c>
      <c r="C248" s="120">
        <v>1400</v>
      </c>
      <c r="D248" s="121">
        <f t="shared" si="3"/>
        <v>1</v>
      </c>
      <c r="E248" s="179"/>
      <c r="H248" s="168" t="s">
        <v>960</v>
      </c>
      <c r="I248" s="166" t="s">
        <v>806</v>
      </c>
      <c r="J248" s="167">
        <v>100</v>
      </c>
      <c r="K248" s="167">
        <v>100</v>
      </c>
      <c r="L248" s="167">
        <v>100</v>
      </c>
      <c r="M248" s="167">
        <v>100</v>
      </c>
      <c r="N248" s="167">
        <v>100</v>
      </c>
      <c r="O248" s="167">
        <v>100</v>
      </c>
      <c r="P248" s="167">
        <v>100</v>
      </c>
      <c r="Q248" s="167">
        <v>100</v>
      </c>
      <c r="R248" s="167">
        <v>100</v>
      </c>
      <c r="S248" s="167">
        <v>100</v>
      </c>
      <c r="T248" s="167">
        <v>100</v>
      </c>
      <c r="U248" s="167">
        <v>100</v>
      </c>
      <c r="V248" s="167">
        <v>100</v>
      </c>
      <c r="W248" s="167">
        <v>100</v>
      </c>
    </row>
    <row r="249" spans="1:23" x14ac:dyDescent="0.3">
      <c r="A249" s="40">
        <v>12101</v>
      </c>
      <c r="B249" s="40" t="s">
        <v>51</v>
      </c>
      <c r="C249" s="120">
        <v>1400</v>
      </c>
      <c r="D249" s="121">
        <f t="shared" si="3"/>
        <v>1</v>
      </c>
      <c r="E249" s="179"/>
      <c r="H249" s="208" t="s">
        <v>960</v>
      </c>
      <c r="I249" s="206" t="s">
        <v>810</v>
      </c>
      <c r="J249" s="207">
        <v>100</v>
      </c>
      <c r="K249" s="207">
        <v>100</v>
      </c>
      <c r="L249" s="207">
        <v>100</v>
      </c>
      <c r="M249" s="207">
        <v>100</v>
      </c>
      <c r="N249" s="207">
        <v>100</v>
      </c>
      <c r="O249" s="207">
        <v>100</v>
      </c>
      <c r="P249" s="207">
        <v>100</v>
      </c>
      <c r="Q249" s="207">
        <v>100</v>
      </c>
      <c r="R249" s="207">
        <v>100</v>
      </c>
      <c r="S249" s="207">
        <v>100</v>
      </c>
      <c r="T249" s="207">
        <v>100</v>
      </c>
      <c r="U249" s="207">
        <v>100</v>
      </c>
      <c r="V249" s="207">
        <v>100</v>
      </c>
      <c r="W249" s="207">
        <v>100</v>
      </c>
    </row>
    <row r="250" spans="1:23" x14ac:dyDescent="0.3">
      <c r="A250" s="40">
        <v>12102</v>
      </c>
      <c r="B250" s="40" t="s">
        <v>247</v>
      </c>
      <c r="C250" s="120">
        <v>1400</v>
      </c>
      <c r="D250" s="121">
        <f t="shared" si="3"/>
        <v>1</v>
      </c>
      <c r="E250" s="179"/>
      <c r="H250" s="168" t="s">
        <v>960</v>
      </c>
      <c r="I250" s="166" t="s">
        <v>837</v>
      </c>
      <c r="J250" s="167">
        <v>100</v>
      </c>
      <c r="K250" s="167">
        <v>100</v>
      </c>
      <c r="L250" s="167">
        <v>100</v>
      </c>
      <c r="M250" s="167">
        <v>100</v>
      </c>
      <c r="N250" s="167">
        <v>100</v>
      </c>
      <c r="O250" s="167">
        <v>100</v>
      </c>
      <c r="P250" s="167">
        <v>100</v>
      </c>
      <c r="Q250" s="167">
        <v>100</v>
      </c>
      <c r="R250" s="167">
        <v>100</v>
      </c>
      <c r="S250" s="167">
        <v>100</v>
      </c>
      <c r="T250" s="167">
        <v>100</v>
      </c>
      <c r="U250" s="167">
        <v>100</v>
      </c>
      <c r="V250" s="167">
        <v>100</v>
      </c>
      <c r="W250" s="167">
        <v>100</v>
      </c>
    </row>
    <row r="251" spans="1:23" x14ac:dyDescent="0.3">
      <c r="A251" s="40">
        <v>12103</v>
      </c>
      <c r="B251" s="40" t="s">
        <v>243</v>
      </c>
      <c r="C251" s="120">
        <v>1400</v>
      </c>
      <c r="D251" s="121">
        <f t="shared" si="3"/>
        <v>1</v>
      </c>
      <c r="E251" s="179"/>
      <c r="H251" s="208" t="s">
        <v>960</v>
      </c>
      <c r="I251" s="206" t="s">
        <v>844</v>
      </c>
      <c r="J251" s="207">
        <v>100</v>
      </c>
      <c r="K251" s="207">
        <v>100</v>
      </c>
      <c r="L251" s="207">
        <v>100</v>
      </c>
      <c r="M251" s="207">
        <v>100</v>
      </c>
      <c r="N251" s="207">
        <v>100</v>
      </c>
      <c r="O251" s="207">
        <v>100</v>
      </c>
      <c r="P251" s="207">
        <v>100</v>
      </c>
      <c r="Q251" s="207">
        <v>100</v>
      </c>
      <c r="R251" s="207">
        <v>100</v>
      </c>
      <c r="S251" s="207">
        <v>100</v>
      </c>
      <c r="T251" s="207">
        <v>100</v>
      </c>
      <c r="U251" s="207">
        <v>100</v>
      </c>
      <c r="V251" s="207">
        <v>100</v>
      </c>
      <c r="W251" s="207">
        <v>100</v>
      </c>
    </row>
    <row r="252" spans="1:23" x14ac:dyDescent="0.3">
      <c r="A252" s="40">
        <v>12104</v>
      </c>
      <c r="B252" s="40" t="s">
        <v>149</v>
      </c>
      <c r="C252" s="120">
        <v>1400</v>
      </c>
      <c r="D252" s="121">
        <f t="shared" si="3"/>
        <v>1</v>
      </c>
      <c r="E252" s="179"/>
      <c r="H252" s="168" t="s">
        <v>960</v>
      </c>
      <c r="I252" s="166" t="s">
        <v>846</v>
      </c>
      <c r="J252" s="167">
        <v>100</v>
      </c>
      <c r="K252" s="167">
        <v>100</v>
      </c>
      <c r="L252" s="167">
        <v>100</v>
      </c>
      <c r="M252" s="167">
        <v>100</v>
      </c>
      <c r="N252" s="167">
        <v>100</v>
      </c>
      <c r="O252" s="167">
        <v>100</v>
      </c>
      <c r="P252" s="167">
        <v>100</v>
      </c>
      <c r="Q252" s="167">
        <v>100</v>
      </c>
      <c r="R252" s="167">
        <v>100</v>
      </c>
      <c r="S252" s="167">
        <v>100</v>
      </c>
      <c r="T252" s="167">
        <v>100</v>
      </c>
      <c r="U252" s="167">
        <v>100</v>
      </c>
      <c r="V252" s="167">
        <v>100</v>
      </c>
      <c r="W252" s="167">
        <v>100</v>
      </c>
    </row>
    <row r="253" spans="1:23" x14ac:dyDescent="0.3">
      <c r="A253" s="40">
        <v>12201</v>
      </c>
      <c r="B253" s="40" t="s">
        <v>220</v>
      </c>
      <c r="C253" s="120">
        <v>1400</v>
      </c>
      <c r="D253" s="121">
        <f t="shared" si="3"/>
        <v>1</v>
      </c>
      <c r="E253" s="179"/>
      <c r="H253" s="208" t="s">
        <v>960</v>
      </c>
      <c r="I253" s="206" t="s">
        <v>866</v>
      </c>
      <c r="J253" s="207">
        <v>100</v>
      </c>
      <c r="K253" s="207">
        <v>100</v>
      </c>
      <c r="L253" s="207">
        <v>100</v>
      </c>
      <c r="M253" s="207">
        <v>100</v>
      </c>
      <c r="N253" s="207">
        <v>100</v>
      </c>
      <c r="O253" s="207">
        <v>100</v>
      </c>
      <c r="P253" s="207">
        <v>100</v>
      </c>
      <c r="Q253" s="207">
        <v>100</v>
      </c>
      <c r="R253" s="207">
        <v>100</v>
      </c>
      <c r="S253" s="207">
        <v>100</v>
      </c>
      <c r="T253" s="207">
        <v>100</v>
      </c>
      <c r="U253" s="207">
        <v>100</v>
      </c>
      <c r="V253" s="207">
        <v>100</v>
      </c>
      <c r="W253" s="207">
        <v>100</v>
      </c>
    </row>
    <row r="254" spans="1:23" x14ac:dyDescent="0.3">
      <c r="A254" s="40">
        <v>12301</v>
      </c>
      <c r="B254" s="40" t="s">
        <v>182</v>
      </c>
      <c r="C254" s="120">
        <v>1400</v>
      </c>
      <c r="D254" s="121">
        <f t="shared" si="3"/>
        <v>1</v>
      </c>
      <c r="E254" s="179"/>
      <c r="H254" s="168" t="s">
        <v>960</v>
      </c>
      <c r="I254" s="166" t="s">
        <v>869</v>
      </c>
      <c r="J254" s="167">
        <v>100</v>
      </c>
      <c r="K254" s="167">
        <v>100</v>
      </c>
      <c r="L254" s="167">
        <v>100</v>
      </c>
      <c r="M254" s="167">
        <v>100</v>
      </c>
      <c r="N254" s="167">
        <v>100</v>
      </c>
      <c r="O254" s="167">
        <v>100</v>
      </c>
      <c r="P254" s="167">
        <v>100</v>
      </c>
      <c r="Q254" s="167">
        <v>100</v>
      </c>
      <c r="R254" s="167">
        <v>100</v>
      </c>
      <c r="S254" s="167">
        <v>100</v>
      </c>
      <c r="T254" s="167">
        <v>100</v>
      </c>
      <c r="U254" s="167">
        <v>100</v>
      </c>
      <c r="V254" s="167">
        <v>100</v>
      </c>
      <c r="W254" s="167">
        <v>100</v>
      </c>
    </row>
    <row r="255" spans="1:23" x14ac:dyDescent="0.3">
      <c r="A255" s="40">
        <v>12302</v>
      </c>
      <c r="B255" s="40" t="s">
        <v>152</v>
      </c>
      <c r="C255" s="120">
        <v>1400</v>
      </c>
      <c r="D255" s="121">
        <f t="shared" si="3"/>
        <v>1</v>
      </c>
      <c r="E255" s="179"/>
      <c r="H255" s="208" t="s">
        <v>960</v>
      </c>
      <c r="I255" s="206" t="s">
        <v>873</v>
      </c>
      <c r="J255" s="207">
        <v>100</v>
      </c>
      <c r="K255" s="207">
        <v>100</v>
      </c>
      <c r="L255" s="207">
        <v>100</v>
      </c>
      <c r="M255" s="207">
        <v>100</v>
      </c>
      <c r="N255" s="207">
        <v>100</v>
      </c>
      <c r="O255" s="207">
        <v>100</v>
      </c>
      <c r="P255" s="207">
        <v>100</v>
      </c>
      <c r="Q255" s="207">
        <v>100</v>
      </c>
      <c r="R255" s="207">
        <v>100</v>
      </c>
      <c r="S255" s="207">
        <v>100</v>
      </c>
      <c r="T255" s="207">
        <v>100</v>
      </c>
      <c r="U255" s="207">
        <v>100</v>
      </c>
      <c r="V255" s="207">
        <v>0</v>
      </c>
      <c r="W255" s="207">
        <v>0</v>
      </c>
    </row>
    <row r="256" spans="1:23" x14ac:dyDescent="0.3">
      <c r="A256" s="40">
        <v>12303</v>
      </c>
      <c r="B256" s="40" t="s">
        <v>253</v>
      </c>
      <c r="C256" s="120">
        <v>1400</v>
      </c>
      <c r="D256" s="121">
        <f t="shared" si="3"/>
        <v>1</v>
      </c>
      <c r="E256" s="179"/>
      <c r="H256" s="168" t="s">
        <v>960</v>
      </c>
      <c r="I256" s="166" t="s">
        <v>879</v>
      </c>
      <c r="J256" s="167">
        <v>100</v>
      </c>
      <c r="K256" s="167">
        <v>100</v>
      </c>
      <c r="L256" s="167">
        <v>100</v>
      </c>
      <c r="M256" s="167">
        <v>100</v>
      </c>
      <c r="N256" s="167">
        <v>100</v>
      </c>
      <c r="O256" s="167">
        <v>100</v>
      </c>
      <c r="P256" s="167">
        <v>100</v>
      </c>
      <c r="Q256" s="167">
        <v>100</v>
      </c>
      <c r="R256" s="167">
        <v>100</v>
      </c>
      <c r="S256" s="167">
        <v>100</v>
      </c>
      <c r="T256" s="167">
        <v>100</v>
      </c>
      <c r="U256" s="167">
        <v>100</v>
      </c>
      <c r="V256" s="167">
        <v>100</v>
      </c>
      <c r="W256" s="167">
        <v>100</v>
      </c>
    </row>
    <row r="257" spans="1:23" x14ac:dyDescent="0.3">
      <c r="A257" s="40">
        <v>12401</v>
      </c>
      <c r="B257" s="40" t="s">
        <v>89</v>
      </c>
      <c r="C257" s="120">
        <v>1400</v>
      </c>
      <c r="D257" s="121">
        <f t="shared" si="3"/>
        <v>1</v>
      </c>
      <c r="E257" s="179"/>
      <c r="H257" s="208" t="s">
        <v>960</v>
      </c>
      <c r="I257" s="206" t="s">
        <v>961</v>
      </c>
      <c r="J257" s="207">
        <v>100</v>
      </c>
      <c r="K257" s="207">
        <v>100</v>
      </c>
      <c r="L257" s="207">
        <v>100</v>
      </c>
      <c r="M257" s="207">
        <v>100</v>
      </c>
      <c r="N257" s="207">
        <v>100</v>
      </c>
      <c r="O257" s="207">
        <v>100</v>
      </c>
      <c r="P257" s="207">
        <v>100</v>
      </c>
      <c r="Q257" s="207">
        <v>100</v>
      </c>
      <c r="R257" s="207">
        <v>100</v>
      </c>
      <c r="S257" s="207">
        <v>100</v>
      </c>
      <c r="T257" s="207">
        <v>100</v>
      </c>
      <c r="U257" s="207">
        <v>100</v>
      </c>
      <c r="V257" s="207">
        <v>100</v>
      </c>
      <c r="W257" s="207">
        <v>100</v>
      </c>
    </row>
    <row r="258" spans="1:23" x14ac:dyDescent="0.3">
      <c r="A258" s="40">
        <v>12402</v>
      </c>
      <c r="B258" s="40" t="s">
        <v>255</v>
      </c>
      <c r="C258" s="120">
        <v>1400</v>
      </c>
      <c r="D258" s="121">
        <f t="shared" si="3"/>
        <v>1</v>
      </c>
      <c r="E258" s="179"/>
      <c r="H258" s="168" t="s">
        <v>960</v>
      </c>
      <c r="I258" s="166" t="s">
        <v>923</v>
      </c>
      <c r="J258" s="167">
        <v>100</v>
      </c>
      <c r="K258" s="167">
        <v>100</v>
      </c>
      <c r="L258" s="167">
        <v>100</v>
      </c>
      <c r="M258" s="167">
        <v>100</v>
      </c>
      <c r="N258" s="167">
        <v>100</v>
      </c>
      <c r="O258" s="167">
        <v>100</v>
      </c>
      <c r="P258" s="167">
        <v>100</v>
      </c>
      <c r="Q258" s="167">
        <v>100</v>
      </c>
      <c r="R258" s="167">
        <v>100</v>
      </c>
      <c r="S258" s="167">
        <v>100</v>
      </c>
      <c r="T258" s="167">
        <v>100</v>
      </c>
      <c r="U258" s="167">
        <v>100</v>
      </c>
      <c r="V258" s="167">
        <v>100</v>
      </c>
      <c r="W258" s="167">
        <v>100</v>
      </c>
    </row>
    <row r="259" spans="1:23" x14ac:dyDescent="0.3">
      <c r="A259" s="40">
        <v>13101</v>
      </c>
      <c r="B259" s="40" t="s">
        <v>7</v>
      </c>
      <c r="C259" s="120">
        <v>1400</v>
      </c>
      <c r="D259" s="121">
        <f t="shared" si="3"/>
        <v>1</v>
      </c>
      <c r="E259" s="179"/>
      <c r="H259" s="205" t="s">
        <v>962</v>
      </c>
      <c r="I259" s="206" t="s">
        <v>617</v>
      </c>
      <c r="J259" s="207">
        <v>100</v>
      </c>
      <c r="K259" s="207">
        <v>100</v>
      </c>
      <c r="L259" s="207">
        <v>100</v>
      </c>
      <c r="M259" s="207">
        <v>100</v>
      </c>
      <c r="N259" s="207">
        <v>100</v>
      </c>
      <c r="O259" s="207">
        <v>100</v>
      </c>
      <c r="P259" s="207">
        <v>100</v>
      </c>
      <c r="Q259" s="207">
        <v>100</v>
      </c>
      <c r="R259" s="207">
        <v>100</v>
      </c>
      <c r="S259" s="207">
        <v>100</v>
      </c>
      <c r="T259" s="207">
        <v>100</v>
      </c>
      <c r="U259" s="207">
        <v>100</v>
      </c>
      <c r="V259" s="207">
        <v>100</v>
      </c>
      <c r="W259" s="207">
        <v>100</v>
      </c>
    </row>
    <row r="260" spans="1:23" x14ac:dyDescent="0.3">
      <c r="A260" s="40">
        <v>13102</v>
      </c>
      <c r="B260" s="40" t="s">
        <v>21</v>
      </c>
      <c r="C260" s="120">
        <v>1400</v>
      </c>
      <c r="D260" s="121">
        <f t="shared" ref="D260:D323" si="4">C260/1400</f>
        <v>1</v>
      </c>
      <c r="E260" s="179"/>
      <c r="H260" s="204" t="s">
        <v>962</v>
      </c>
      <c r="I260" s="166" t="s">
        <v>635</v>
      </c>
      <c r="J260" s="167">
        <v>100</v>
      </c>
      <c r="K260" s="167">
        <v>100</v>
      </c>
      <c r="L260" s="167">
        <v>100</v>
      </c>
      <c r="M260" s="167">
        <v>100</v>
      </c>
      <c r="N260" s="167">
        <v>100</v>
      </c>
      <c r="O260" s="167">
        <v>100</v>
      </c>
      <c r="P260" s="167">
        <v>100</v>
      </c>
      <c r="Q260" s="167">
        <v>100</v>
      </c>
      <c r="R260" s="167">
        <v>100</v>
      </c>
      <c r="S260" s="167">
        <v>100</v>
      </c>
      <c r="T260" s="167">
        <v>100</v>
      </c>
      <c r="U260" s="167">
        <v>100</v>
      </c>
      <c r="V260" s="167">
        <v>100</v>
      </c>
      <c r="W260" s="167">
        <v>100</v>
      </c>
    </row>
    <row r="261" spans="1:23" x14ac:dyDescent="0.3">
      <c r="A261" s="40">
        <v>13103</v>
      </c>
      <c r="B261" s="40" t="s">
        <v>46</v>
      </c>
      <c r="C261" s="120">
        <v>1400</v>
      </c>
      <c r="D261" s="121">
        <f t="shared" si="4"/>
        <v>1</v>
      </c>
      <c r="E261" s="179"/>
      <c r="H261" s="205" t="s">
        <v>962</v>
      </c>
      <c r="I261" s="206" t="s">
        <v>651</v>
      </c>
      <c r="J261" s="207">
        <v>100</v>
      </c>
      <c r="K261" s="207">
        <v>100</v>
      </c>
      <c r="L261" s="207">
        <v>100</v>
      </c>
      <c r="M261" s="207">
        <v>100</v>
      </c>
      <c r="N261" s="207">
        <v>100</v>
      </c>
      <c r="O261" s="207">
        <v>100</v>
      </c>
      <c r="P261" s="207">
        <v>100</v>
      </c>
      <c r="Q261" s="207">
        <v>100</v>
      </c>
      <c r="R261" s="207">
        <v>100</v>
      </c>
      <c r="S261" s="207">
        <v>100</v>
      </c>
      <c r="T261" s="207">
        <v>100</v>
      </c>
      <c r="U261" s="207">
        <v>100</v>
      </c>
      <c r="V261" s="207">
        <v>100</v>
      </c>
      <c r="W261" s="207">
        <v>100</v>
      </c>
    </row>
    <row r="262" spans="1:23" x14ac:dyDescent="0.3">
      <c r="A262" s="40">
        <v>13104</v>
      </c>
      <c r="B262" s="40" t="s">
        <v>43</v>
      </c>
      <c r="C262" s="120">
        <v>1400</v>
      </c>
      <c r="D262" s="121">
        <f t="shared" si="4"/>
        <v>1</v>
      </c>
      <c r="E262" s="179"/>
      <c r="H262" s="204" t="s">
        <v>962</v>
      </c>
      <c r="I262" s="166" t="s">
        <v>664</v>
      </c>
      <c r="J262" s="167">
        <v>100</v>
      </c>
      <c r="K262" s="167">
        <v>100</v>
      </c>
      <c r="L262" s="167">
        <v>100</v>
      </c>
      <c r="M262" s="167">
        <v>100</v>
      </c>
      <c r="N262" s="167">
        <v>100</v>
      </c>
      <c r="O262" s="167">
        <v>100</v>
      </c>
      <c r="P262" s="167">
        <v>100</v>
      </c>
      <c r="Q262" s="167">
        <v>100</v>
      </c>
      <c r="R262" s="167">
        <v>100</v>
      </c>
      <c r="S262" s="167">
        <v>100</v>
      </c>
      <c r="T262" s="167">
        <v>100</v>
      </c>
      <c r="U262" s="167">
        <v>100</v>
      </c>
      <c r="V262" s="167">
        <v>100</v>
      </c>
      <c r="W262" s="167">
        <v>100</v>
      </c>
    </row>
    <row r="263" spans="1:23" x14ac:dyDescent="0.3">
      <c r="A263" s="40">
        <v>13105</v>
      </c>
      <c r="B263" s="40" t="s">
        <v>49</v>
      </c>
      <c r="C263" s="120">
        <v>1400</v>
      </c>
      <c r="D263" s="121">
        <f t="shared" si="4"/>
        <v>1</v>
      </c>
      <c r="E263" s="179"/>
      <c r="H263" s="205" t="s">
        <v>962</v>
      </c>
      <c r="I263" s="206" t="s">
        <v>677</v>
      </c>
      <c r="J263" s="207">
        <v>100</v>
      </c>
      <c r="K263" s="207">
        <v>100</v>
      </c>
      <c r="L263" s="207">
        <v>100</v>
      </c>
      <c r="M263" s="207">
        <v>100</v>
      </c>
      <c r="N263" s="207">
        <v>100</v>
      </c>
      <c r="O263" s="207">
        <v>100</v>
      </c>
      <c r="P263" s="207">
        <v>100</v>
      </c>
      <c r="Q263" s="207">
        <v>100</v>
      </c>
      <c r="R263" s="207">
        <v>100</v>
      </c>
      <c r="S263" s="207">
        <v>100</v>
      </c>
      <c r="T263" s="207">
        <v>100</v>
      </c>
      <c r="U263" s="207">
        <v>100</v>
      </c>
      <c r="V263" s="207">
        <v>100</v>
      </c>
      <c r="W263" s="207">
        <v>100</v>
      </c>
    </row>
    <row r="264" spans="1:23" x14ac:dyDescent="0.3">
      <c r="A264" s="40">
        <v>13106</v>
      </c>
      <c r="B264" s="40" t="s">
        <v>23</v>
      </c>
      <c r="C264" s="120">
        <v>1400</v>
      </c>
      <c r="D264" s="121">
        <f t="shared" si="4"/>
        <v>1</v>
      </c>
      <c r="E264" s="179"/>
      <c r="H264" s="204" t="s">
        <v>962</v>
      </c>
      <c r="I264" s="166" t="s">
        <v>678</v>
      </c>
      <c r="J264" s="167">
        <v>100</v>
      </c>
      <c r="K264" s="167">
        <v>100</v>
      </c>
      <c r="L264" s="167">
        <v>100</v>
      </c>
      <c r="M264" s="167">
        <v>100</v>
      </c>
      <c r="N264" s="167">
        <v>100</v>
      </c>
      <c r="O264" s="167">
        <v>100</v>
      </c>
      <c r="P264" s="167">
        <v>100</v>
      </c>
      <c r="Q264" s="167">
        <v>100</v>
      </c>
      <c r="R264" s="167">
        <v>100</v>
      </c>
      <c r="S264" s="167">
        <v>100</v>
      </c>
      <c r="T264" s="167">
        <v>100</v>
      </c>
      <c r="U264" s="167">
        <v>100</v>
      </c>
      <c r="V264" s="167">
        <v>100</v>
      </c>
      <c r="W264" s="167">
        <v>100</v>
      </c>
    </row>
    <row r="265" spans="1:23" x14ac:dyDescent="0.3">
      <c r="A265" s="40">
        <v>13107</v>
      </c>
      <c r="B265" s="40" t="s">
        <v>11</v>
      </c>
      <c r="C265" s="120">
        <v>1400</v>
      </c>
      <c r="D265" s="121">
        <f t="shared" si="4"/>
        <v>1</v>
      </c>
      <c r="E265" s="179"/>
      <c r="H265" s="205" t="s">
        <v>962</v>
      </c>
      <c r="I265" s="206" t="s">
        <v>682</v>
      </c>
      <c r="J265" s="207">
        <v>100</v>
      </c>
      <c r="K265" s="207">
        <v>100</v>
      </c>
      <c r="L265" s="207">
        <v>100</v>
      </c>
      <c r="M265" s="207">
        <v>100</v>
      </c>
      <c r="N265" s="207">
        <v>100</v>
      </c>
      <c r="O265" s="207">
        <v>100</v>
      </c>
      <c r="P265" s="207">
        <v>100</v>
      </c>
      <c r="Q265" s="207">
        <v>100</v>
      </c>
      <c r="R265" s="207">
        <v>100</v>
      </c>
      <c r="S265" s="207">
        <v>100</v>
      </c>
      <c r="T265" s="207">
        <v>100</v>
      </c>
      <c r="U265" s="207">
        <v>100</v>
      </c>
      <c r="V265" s="207">
        <v>100</v>
      </c>
      <c r="W265" s="207">
        <v>100</v>
      </c>
    </row>
    <row r="266" spans="1:23" x14ac:dyDescent="0.3">
      <c r="A266" s="40">
        <v>13108</v>
      </c>
      <c r="B266" s="40" t="s">
        <v>26</v>
      </c>
      <c r="C266" s="120">
        <v>1400</v>
      </c>
      <c r="D266" s="121">
        <f t="shared" si="4"/>
        <v>1</v>
      </c>
      <c r="E266" s="179"/>
      <c r="H266" s="204" t="s">
        <v>962</v>
      </c>
      <c r="I266" s="166" t="s">
        <v>694</v>
      </c>
      <c r="J266" s="167">
        <v>100</v>
      </c>
      <c r="K266" s="167">
        <v>100</v>
      </c>
      <c r="L266" s="167">
        <v>100</v>
      </c>
      <c r="M266" s="167">
        <v>100</v>
      </c>
      <c r="N266" s="167">
        <v>100</v>
      </c>
      <c r="O266" s="167">
        <v>100</v>
      </c>
      <c r="P266" s="167">
        <v>100</v>
      </c>
      <c r="Q266" s="167">
        <v>100</v>
      </c>
      <c r="R266" s="167">
        <v>100</v>
      </c>
      <c r="S266" s="167">
        <v>100</v>
      </c>
      <c r="T266" s="167">
        <v>100</v>
      </c>
      <c r="U266" s="167">
        <v>100</v>
      </c>
      <c r="V266" s="167">
        <v>100</v>
      </c>
      <c r="W266" s="167">
        <v>100</v>
      </c>
    </row>
    <row r="267" spans="1:23" x14ac:dyDescent="0.3">
      <c r="A267" s="40">
        <v>13109</v>
      </c>
      <c r="B267" s="40" t="s">
        <v>20</v>
      </c>
      <c r="C267" s="120">
        <v>1400</v>
      </c>
      <c r="D267" s="121">
        <f t="shared" si="4"/>
        <v>1</v>
      </c>
      <c r="E267" s="179"/>
      <c r="H267" s="205" t="s">
        <v>962</v>
      </c>
      <c r="I267" s="206" t="s">
        <v>696</v>
      </c>
      <c r="J267" s="207">
        <v>100</v>
      </c>
      <c r="K267" s="207">
        <v>100</v>
      </c>
      <c r="L267" s="207">
        <v>100</v>
      </c>
      <c r="M267" s="207">
        <v>100</v>
      </c>
      <c r="N267" s="207">
        <v>100</v>
      </c>
      <c r="O267" s="207">
        <v>100</v>
      </c>
      <c r="P267" s="207">
        <v>100</v>
      </c>
      <c r="Q267" s="207">
        <v>100</v>
      </c>
      <c r="R267" s="207">
        <v>100</v>
      </c>
      <c r="S267" s="207">
        <v>100</v>
      </c>
      <c r="T267" s="207">
        <v>100</v>
      </c>
      <c r="U267" s="207">
        <v>100</v>
      </c>
      <c r="V267" s="207">
        <v>100</v>
      </c>
      <c r="W267" s="207">
        <v>100</v>
      </c>
    </row>
    <row r="268" spans="1:23" x14ac:dyDescent="0.3">
      <c r="A268" s="40">
        <v>13110</v>
      </c>
      <c r="B268" s="40" t="s">
        <v>35</v>
      </c>
      <c r="C268" s="120">
        <v>1400</v>
      </c>
      <c r="D268" s="121">
        <f t="shared" si="4"/>
        <v>1</v>
      </c>
      <c r="E268" s="179"/>
      <c r="H268" s="204" t="s">
        <v>962</v>
      </c>
      <c r="I268" s="166" t="s">
        <v>702</v>
      </c>
      <c r="J268" s="167">
        <v>100</v>
      </c>
      <c r="K268" s="167">
        <v>100</v>
      </c>
      <c r="L268" s="167">
        <v>100</v>
      </c>
      <c r="M268" s="167">
        <v>100</v>
      </c>
      <c r="N268" s="167">
        <v>100</v>
      </c>
      <c r="O268" s="167">
        <v>100</v>
      </c>
      <c r="P268" s="167">
        <v>100</v>
      </c>
      <c r="Q268" s="167">
        <v>100</v>
      </c>
      <c r="R268" s="167">
        <v>100</v>
      </c>
      <c r="S268" s="167">
        <v>100</v>
      </c>
      <c r="T268" s="167">
        <v>100</v>
      </c>
      <c r="U268" s="167">
        <v>100</v>
      </c>
      <c r="V268" s="167">
        <v>100</v>
      </c>
      <c r="W268" s="167">
        <v>100</v>
      </c>
    </row>
    <row r="269" spans="1:23" x14ac:dyDescent="0.3">
      <c r="A269" s="40">
        <v>13111</v>
      </c>
      <c r="B269" s="40" t="s">
        <v>36</v>
      </c>
      <c r="C269" s="120">
        <v>1400</v>
      </c>
      <c r="D269" s="121">
        <f t="shared" si="4"/>
        <v>1</v>
      </c>
      <c r="E269" s="179"/>
      <c r="H269" s="205" t="s">
        <v>962</v>
      </c>
      <c r="I269" s="206" t="s">
        <v>704</v>
      </c>
      <c r="J269" s="207">
        <v>100</v>
      </c>
      <c r="K269" s="207">
        <v>100</v>
      </c>
      <c r="L269" s="207">
        <v>100</v>
      </c>
      <c r="M269" s="207">
        <v>100</v>
      </c>
      <c r="N269" s="207">
        <v>100</v>
      </c>
      <c r="O269" s="207">
        <v>100</v>
      </c>
      <c r="P269" s="207">
        <v>100</v>
      </c>
      <c r="Q269" s="207">
        <v>100</v>
      </c>
      <c r="R269" s="207">
        <v>100</v>
      </c>
      <c r="S269" s="207">
        <v>100</v>
      </c>
      <c r="T269" s="207">
        <v>100</v>
      </c>
      <c r="U269" s="207">
        <v>100</v>
      </c>
      <c r="V269" s="207">
        <v>100</v>
      </c>
      <c r="W269" s="207">
        <v>100</v>
      </c>
    </row>
    <row r="270" spans="1:23" x14ac:dyDescent="0.3">
      <c r="A270" s="40">
        <v>13112</v>
      </c>
      <c r="B270" s="40" t="s">
        <v>27</v>
      </c>
      <c r="C270" s="120">
        <v>1400</v>
      </c>
      <c r="D270" s="121">
        <f t="shared" si="4"/>
        <v>1</v>
      </c>
      <c r="E270" s="179"/>
      <c r="H270" s="204" t="s">
        <v>962</v>
      </c>
      <c r="I270" s="166" t="s">
        <v>728</v>
      </c>
      <c r="J270" s="167">
        <v>100</v>
      </c>
      <c r="K270" s="167">
        <v>100</v>
      </c>
      <c r="L270" s="167">
        <v>100</v>
      </c>
      <c r="M270" s="167">
        <v>100</v>
      </c>
      <c r="N270" s="167">
        <v>100</v>
      </c>
      <c r="O270" s="167">
        <v>100</v>
      </c>
      <c r="P270" s="167">
        <v>100</v>
      </c>
      <c r="Q270" s="167">
        <v>100</v>
      </c>
      <c r="R270" s="167">
        <v>100</v>
      </c>
      <c r="S270" s="167">
        <v>100</v>
      </c>
      <c r="T270" s="167">
        <v>100</v>
      </c>
      <c r="U270" s="167">
        <v>100</v>
      </c>
      <c r="V270" s="167">
        <v>100</v>
      </c>
      <c r="W270" s="167">
        <v>100</v>
      </c>
    </row>
    <row r="271" spans="1:23" x14ac:dyDescent="0.3">
      <c r="A271" s="40">
        <v>13113</v>
      </c>
      <c r="B271" s="40" t="s">
        <v>18</v>
      </c>
      <c r="C271" s="120">
        <v>1400</v>
      </c>
      <c r="D271" s="121">
        <f t="shared" si="4"/>
        <v>1</v>
      </c>
      <c r="E271" s="179"/>
      <c r="H271" s="205" t="s">
        <v>962</v>
      </c>
      <c r="I271" s="206" t="s">
        <v>739</v>
      </c>
      <c r="J271" s="207">
        <v>100</v>
      </c>
      <c r="K271" s="207">
        <v>100</v>
      </c>
      <c r="L271" s="207">
        <v>100</v>
      </c>
      <c r="M271" s="207">
        <v>100</v>
      </c>
      <c r="N271" s="207">
        <v>100</v>
      </c>
      <c r="O271" s="207">
        <v>100</v>
      </c>
      <c r="P271" s="207">
        <v>100</v>
      </c>
      <c r="Q271" s="207">
        <v>100</v>
      </c>
      <c r="R271" s="207">
        <v>100</v>
      </c>
      <c r="S271" s="207">
        <v>100</v>
      </c>
      <c r="T271" s="207">
        <v>100</v>
      </c>
      <c r="U271" s="207">
        <v>100</v>
      </c>
      <c r="V271" s="207">
        <v>100</v>
      </c>
      <c r="W271" s="207">
        <v>100</v>
      </c>
    </row>
    <row r="272" spans="1:23" x14ac:dyDescent="0.3">
      <c r="A272" s="40">
        <v>13114</v>
      </c>
      <c r="B272" s="40" t="s">
        <v>3</v>
      </c>
      <c r="C272" s="120">
        <v>1400</v>
      </c>
      <c r="D272" s="121">
        <f t="shared" si="4"/>
        <v>1</v>
      </c>
      <c r="E272" s="179"/>
      <c r="H272" s="204" t="s">
        <v>962</v>
      </c>
      <c r="I272" s="166" t="s">
        <v>741</v>
      </c>
      <c r="J272" s="167">
        <v>100</v>
      </c>
      <c r="K272" s="167">
        <v>100</v>
      </c>
      <c r="L272" s="167">
        <v>100</v>
      </c>
      <c r="M272" s="167">
        <v>100</v>
      </c>
      <c r="N272" s="167">
        <v>100</v>
      </c>
      <c r="O272" s="167">
        <v>100</v>
      </c>
      <c r="P272" s="167">
        <v>100</v>
      </c>
      <c r="Q272" s="167">
        <v>100</v>
      </c>
      <c r="R272" s="167">
        <v>100</v>
      </c>
      <c r="S272" s="167">
        <v>100</v>
      </c>
      <c r="T272" s="167">
        <v>100</v>
      </c>
      <c r="U272" s="167">
        <v>100</v>
      </c>
      <c r="V272" s="167">
        <v>100</v>
      </c>
      <c r="W272" s="167">
        <v>100</v>
      </c>
    </row>
    <row r="273" spans="1:23" x14ac:dyDescent="0.3">
      <c r="A273" s="40">
        <v>13115</v>
      </c>
      <c r="B273" s="40" t="s">
        <v>9</v>
      </c>
      <c r="C273" s="120">
        <v>1400</v>
      </c>
      <c r="D273" s="121">
        <f t="shared" si="4"/>
        <v>1</v>
      </c>
      <c r="E273" s="179"/>
      <c r="H273" s="205" t="s">
        <v>962</v>
      </c>
      <c r="I273" s="206" t="s">
        <v>745</v>
      </c>
      <c r="J273" s="207">
        <v>100</v>
      </c>
      <c r="K273" s="207">
        <v>100</v>
      </c>
      <c r="L273" s="207">
        <v>100</v>
      </c>
      <c r="M273" s="207">
        <v>100</v>
      </c>
      <c r="N273" s="207">
        <v>100</v>
      </c>
      <c r="O273" s="207">
        <v>100</v>
      </c>
      <c r="P273" s="207">
        <v>100</v>
      </c>
      <c r="Q273" s="207">
        <v>100</v>
      </c>
      <c r="R273" s="207">
        <v>100</v>
      </c>
      <c r="S273" s="207">
        <v>100</v>
      </c>
      <c r="T273" s="207">
        <v>100</v>
      </c>
      <c r="U273" s="207">
        <v>100</v>
      </c>
      <c r="V273" s="207">
        <v>100</v>
      </c>
      <c r="W273" s="207">
        <v>100</v>
      </c>
    </row>
    <row r="274" spans="1:23" x14ac:dyDescent="0.3">
      <c r="A274" s="40">
        <v>13116</v>
      </c>
      <c r="B274" s="40" t="s">
        <v>33</v>
      </c>
      <c r="C274" s="120">
        <v>1400</v>
      </c>
      <c r="D274" s="121">
        <f t="shared" si="4"/>
        <v>1</v>
      </c>
      <c r="E274" s="179"/>
      <c r="H274" s="204" t="s">
        <v>962</v>
      </c>
      <c r="I274" s="166" t="s">
        <v>748</v>
      </c>
      <c r="J274" s="167">
        <v>100</v>
      </c>
      <c r="K274" s="167">
        <v>100</v>
      </c>
      <c r="L274" s="167">
        <v>100</v>
      </c>
      <c r="M274" s="167">
        <v>100</v>
      </c>
      <c r="N274" s="167">
        <v>100</v>
      </c>
      <c r="O274" s="167">
        <v>100</v>
      </c>
      <c r="P274" s="167">
        <v>100</v>
      </c>
      <c r="Q274" s="167">
        <v>100</v>
      </c>
      <c r="R274" s="167">
        <v>100</v>
      </c>
      <c r="S274" s="167">
        <v>100</v>
      </c>
      <c r="T274" s="167">
        <v>100</v>
      </c>
      <c r="U274" s="167">
        <v>100</v>
      </c>
      <c r="V274" s="167">
        <v>100</v>
      </c>
      <c r="W274" s="167">
        <v>100</v>
      </c>
    </row>
    <row r="275" spans="1:23" x14ac:dyDescent="0.3">
      <c r="A275" s="40">
        <v>13117</v>
      </c>
      <c r="B275" s="40" t="s">
        <v>44</v>
      </c>
      <c r="C275" s="120">
        <v>1400</v>
      </c>
      <c r="D275" s="121">
        <f t="shared" si="4"/>
        <v>1</v>
      </c>
      <c r="E275" s="179"/>
      <c r="H275" s="205" t="s">
        <v>962</v>
      </c>
      <c r="I275" s="206" t="s">
        <v>760</v>
      </c>
      <c r="J275" s="207">
        <v>100</v>
      </c>
      <c r="K275" s="207">
        <v>100</v>
      </c>
      <c r="L275" s="207">
        <v>100</v>
      </c>
      <c r="M275" s="207">
        <v>100</v>
      </c>
      <c r="N275" s="207">
        <v>100</v>
      </c>
      <c r="O275" s="207">
        <v>100</v>
      </c>
      <c r="P275" s="207">
        <v>100</v>
      </c>
      <c r="Q275" s="207">
        <v>100</v>
      </c>
      <c r="R275" s="207">
        <v>100</v>
      </c>
      <c r="S275" s="207">
        <v>100</v>
      </c>
      <c r="T275" s="207">
        <v>100</v>
      </c>
      <c r="U275" s="207">
        <v>100</v>
      </c>
      <c r="V275" s="207">
        <v>100</v>
      </c>
      <c r="W275" s="207">
        <v>100</v>
      </c>
    </row>
    <row r="276" spans="1:23" x14ac:dyDescent="0.3">
      <c r="A276" s="40">
        <v>13118</v>
      </c>
      <c r="B276" s="40" t="s">
        <v>16</v>
      </c>
      <c r="C276" s="120">
        <v>1400</v>
      </c>
      <c r="D276" s="121">
        <f t="shared" si="4"/>
        <v>1</v>
      </c>
      <c r="E276" s="179"/>
      <c r="H276" s="204" t="s">
        <v>962</v>
      </c>
      <c r="I276" s="166" t="s">
        <v>772</v>
      </c>
      <c r="J276" s="167">
        <v>100</v>
      </c>
      <c r="K276" s="167">
        <v>100</v>
      </c>
      <c r="L276" s="167">
        <v>100</v>
      </c>
      <c r="M276" s="167">
        <v>100</v>
      </c>
      <c r="N276" s="167">
        <v>100</v>
      </c>
      <c r="O276" s="167">
        <v>100</v>
      </c>
      <c r="P276" s="167">
        <v>100</v>
      </c>
      <c r="Q276" s="167">
        <v>100</v>
      </c>
      <c r="R276" s="167">
        <v>100</v>
      </c>
      <c r="S276" s="167">
        <v>100</v>
      </c>
      <c r="T276" s="167">
        <v>100</v>
      </c>
      <c r="U276" s="167">
        <v>100</v>
      </c>
      <c r="V276" s="167">
        <v>100</v>
      </c>
      <c r="W276" s="167">
        <v>100</v>
      </c>
    </row>
    <row r="277" spans="1:23" x14ac:dyDescent="0.3">
      <c r="A277" s="40">
        <v>13119</v>
      </c>
      <c r="B277" s="40" t="s">
        <v>8</v>
      </c>
      <c r="C277" s="120">
        <v>1400</v>
      </c>
      <c r="D277" s="121">
        <f t="shared" si="4"/>
        <v>1</v>
      </c>
      <c r="E277" s="179"/>
      <c r="H277" s="205" t="s">
        <v>962</v>
      </c>
      <c r="I277" s="206" t="s">
        <v>781</v>
      </c>
      <c r="J277" s="207">
        <v>100</v>
      </c>
      <c r="K277" s="207">
        <v>100</v>
      </c>
      <c r="L277" s="207">
        <v>100</v>
      </c>
      <c r="M277" s="207">
        <v>100</v>
      </c>
      <c r="N277" s="207">
        <v>100</v>
      </c>
      <c r="O277" s="207">
        <v>100</v>
      </c>
      <c r="P277" s="207">
        <v>100</v>
      </c>
      <c r="Q277" s="207">
        <v>100</v>
      </c>
      <c r="R277" s="207">
        <v>100</v>
      </c>
      <c r="S277" s="207">
        <v>100</v>
      </c>
      <c r="T277" s="207">
        <v>100</v>
      </c>
      <c r="U277" s="207">
        <v>100</v>
      </c>
      <c r="V277" s="207">
        <v>100</v>
      </c>
      <c r="W277" s="207">
        <v>100</v>
      </c>
    </row>
    <row r="278" spans="1:23" x14ac:dyDescent="0.3">
      <c r="A278" s="40">
        <v>13120</v>
      </c>
      <c r="B278" s="40" t="s">
        <v>31</v>
      </c>
      <c r="C278" s="120">
        <v>1400</v>
      </c>
      <c r="D278" s="121">
        <f t="shared" si="4"/>
        <v>1</v>
      </c>
      <c r="E278" s="179"/>
      <c r="H278" s="204" t="s">
        <v>962</v>
      </c>
      <c r="I278" s="166" t="s">
        <v>800</v>
      </c>
      <c r="J278" s="167">
        <v>100</v>
      </c>
      <c r="K278" s="167">
        <v>100</v>
      </c>
      <c r="L278" s="167">
        <v>100</v>
      </c>
      <c r="M278" s="167">
        <v>100</v>
      </c>
      <c r="N278" s="167">
        <v>100</v>
      </c>
      <c r="O278" s="167">
        <v>100</v>
      </c>
      <c r="P278" s="167">
        <v>100</v>
      </c>
      <c r="Q278" s="167">
        <v>100</v>
      </c>
      <c r="R278" s="167">
        <v>100</v>
      </c>
      <c r="S278" s="167">
        <v>100</v>
      </c>
      <c r="T278" s="167">
        <v>100</v>
      </c>
      <c r="U278" s="167">
        <v>100</v>
      </c>
      <c r="V278" s="167">
        <v>100</v>
      </c>
      <c r="W278" s="167">
        <v>100</v>
      </c>
    </row>
    <row r="279" spans="1:23" x14ac:dyDescent="0.3">
      <c r="A279" s="40">
        <v>13121</v>
      </c>
      <c r="B279" s="40" t="s">
        <v>45</v>
      </c>
      <c r="C279" s="120">
        <v>1400</v>
      </c>
      <c r="D279" s="121">
        <f t="shared" si="4"/>
        <v>1</v>
      </c>
      <c r="E279" s="179"/>
      <c r="H279" s="205" t="s">
        <v>962</v>
      </c>
      <c r="I279" s="206" t="s">
        <v>808</v>
      </c>
      <c r="J279" s="207">
        <v>100</v>
      </c>
      <c r="K279" s="207">
        <v>100</v>
      </c>
      <c r="L279" s="207">
        <v>100</v>
      </c>
      <c r="M279" s="207">
        <v>100</v>
      </c>
      <c r="N279" s="207">
        <v>100</v>
      </c>
      <c r="O279" s="207">
        <v>100</v>
      </c>
      <c r="P279" s="207">
        <v>100</v>
      </c>
      <c r="Q279" s="207">
        <v>100</v>
      </c>
      <c r="R279" s="207">
        <v>100</v>
      </c>
      <c r="S279" s="207">
        <v>100</v>
      </c>
      <c r="T279" s="207">
        <v>100</v>
      </c>
      <c r="U279" s="207">
        <v>100</v>
      </c>
      <c r="V279" s="207">
        <v>100</v>
      </c>
      <c r="W279" s="207">
        <v>100</v>
      </c>
    </row>
    <row r="280" spans="1:23" x14ac:dyDescent="0.3">
      <c r="A280" s="40">
        <v>13122</v>
      </c>
      <c r="B280" s="40" t="s">
        <v>14</v>
      </c>
      <c r="C280" s="120">
        <v>1400</v>
      </c>
      <c r="D280" s="121">
        <f t="shared" si="4"/>
        <v>1</v>
      </c>
      <c r="E280" s="179"/>
      <c r="H280" s="204" t="s">
        <v>962</v>
      </c>
      <c r="I280" s="166" t="s">
        <v>816</v>
      </c>
      <c r="J280" s="167">
        <v>100</v>
      </c>
      <c r="K280" s="167">
        <v>100</v>
      </c>
      <c r="L280" s="167">
        <v>100</v>
      </c>
      <c r="M280" s="167">
        <v>100</v>
      </c>
      <c r="N280" s="167">
        <v>100</v>
      </c>
      <c r="O280" s="167">
        <v>100</v>
      </c>
      <c r="P280" s="167">
        <v>100</v>
      </c>
      <c r="Q280" s="167">
        <v>100</v>
      </c>
      <c r="R280" s="167">
        <v>100</v>
      </c>
      <c r="S280" s="167">
        <v>100</v>
      </c>
      <c r="T280" s="167">
        <v>100</v>
      </c>
      <c r="U280" s="167">
        <v>100</v>
      </c>
      <c r="V280" s="167">
        <v>100</v>
      </c>
      <c r="W280" s="167">
        <v>100</v>
      </c>
    </row>
    <row r="281" spans="1:23" x14ac:dyDescent="0.3">
      <c r="A281" s="40">
        <v>13123</v>
      </c>
      <c r="B281" s="40" t="s">
        <v>4</v>
      </c>
      <c r="C281" s="120">
        <v>1400</v>
      </c>
      <c r="D281" s="121">
        <f t="shared" si="4"/>
        <v>1</v>
      </c>
      <c r="E281" s="179"/>
      <c r="H281" s="205" t="s">
        <v>962</v>
      </c>
      <c r="I281" s="206" t="s">
        <v>826</v>
      </c>
      <c r="J281" s="207">
        <v>100</v>
      </c>
      <c r="K281" s="207">
        <v>100</v>
      </c>
      <c r="L281" s="207">
        <v>100</v>
      </c>
      <c r="M281" s="207">
        <v>100</v>
      </c>
      <c r="N281" s="207">
        <v>100</v>
      </c>
      <c r="O281" s="207">
        <v>100</v>
      </c>
      <c r="P281" s="207">
        <v>100</v>
      </c>
      <c r="Q281" s="207">
        <v>100</v>
      </c>
      <c r="R281" s="207">
        <v>100</v>
      </c>
      <c r="S281" s="207">
        <v>100</v>
      </c>
      <c r="T281" s="207">
        <v>100</v>
      </c>
      <c r="U281" s="207">
        <v>100</v>
      </c>
      <c r="V281" s="207">
        <v>100</v>
      </c>
      <c r="W281" s="207">
        <v>100</v>
      </c>
    </row>
    <row r="282" spans="1:23" x14ac:dyDescent="0.3">
      <c r="A282" s="40">
        <v>13124</v>
      </c>
      <c r="B282" s="40" t="s">
        <v>15</v>
      </c>
      <c r="C282" s="120">
        <v>1400</v>
      </c>
      <c r="D282" s="121">
        <f t="shared" si="4"/>
        <v>1</v>
      </c>
      <c r="E282" s="179"/>
      <c r="H282" s="204" t="s">
        <v>962</v>
      </c>
      <c r="I282" s="166" t="s">
        <v>849</v>
      </c>
      <c r="J282" s="167">
        <v>100</v>
      </c>
      <c r="K282" s="167">
        <v>100</v>
      </c>
      <c r="L282" s="167">
        <v>100</v>
      </c>
      <c r="M282" s="167">
        <v>100</v>
      </c>
      <c r="N282" s="167">
        <v>100</v>
      </c>
      <c r="O282" s="167">
        <v>100</v>
      </c>
      <c r="P282" s="167">
        <v>100</v>
      </c>
      <c r="Q282" s="167">
        <v>100</v>
      </c>
      <c r="R282" s="167">
        <v>100</v>
      </c>
      <c r="S282" s="167">
        <v>100</v>
      </c>
      <c r="T282" s="167">
        <v>100</v>
      </c>
      <c r="U282" s="167">
        <v>100</v>
      </c>
      <c r="V282" s="167">
        <v>100</v>
      </c>
      <c r="W282" s="167">
        <v>100</v>
      </c>
    </row>
    <row r="283" spans="1:23" x14ac:dyDescent="0.3">
      <c r="A283" s="40">
        <v>13125</v>
      </c>
      <c r="B283" s="40" t="s">
        <v>12</v>
      </c>
      <c r="C283" s="120">
        <v>1400</v>
      </c>
      <c r="D283" s="121">
        <f t="shared" si="4"/>
        <v>1</v>
      </c>
      <c r="E283" s="179"/>
      <c r="H283" s="205" t="s">
        <v>962</v>
      </c>
      <c r="I283" s="206" t="s">
        <v>963</v>
      </c>
      <c r="J283" s="207">
        <v>100</v>
      </c>
      <c r="K283" s="207">
        <v>100</v>
      </c>
      <c r="L283" s="207">
        <v>100</v>
      </c>
      <c r="M283" s="207">
        <v>100</v>
      </c>
      <c r="N283" s="207">
        <v>100</v>
      </c>
      <c r="O283" s="207">
        <v>100</v>
      </c>
      <c r="P283" s="207">
        <v>100</v>
      </c>
      <c r="Q283" s="207">
        <v>100</v>
      </c>
      <c r="R283" s="207">
        <v>100</v>
      </c>
      <c r="S283" s="207">
        <v>100</v>
      </c>
      <c r="T283" s="207">
        <v>100</v>
      </c>
      <c r="U283" s="207">
        <v>100</v>
      </c>
      <c r="V283" s="207">
        <v>100</v>
      </c>
      <c r="W283" s="207">
        <v>100</v>
      </c>
    </row>
    <row r="284" spans="1:23" x14ac:dyDescent="0.3">
      <c r="A284" s="40">
        <v>13126</v>
      </c>
      <c r="B284" s="40" t="s">
        <v>40</v>
      </c>
      <c r="C284" s="120">
        <v>1400</v>
      </c>
      <c r="D284" s="121">
        <f t="shared" si="4"/>
        <v>1</v>
      </c>
      <c r="E284" s="179"/>
      <c r="H284" s="204" t="s">
        <v>962</v>
      </c>
      <c r="I284" s="166" t="s">
        <v>896</v>
      </c>
      <c r="J284" s="167">
        <v>100</v>
      </c>
      <c r="K284" s="167">
        <v>100</v>
      </c>
      <c r="L284" s="167">
        <v>100</v>
      </c>
      <c r="M284" s="167">
        <v>100</v>
      </c>
      <c r="N284" s="167">
        <v>100</v>
      </c>
      <c r="O284" s="167">
        <v>100</v>
      </c>
      <c r="P284" s="167">
        <v>100</v>
      </c>
      <c r="Q284" s="167">
        <v>100</v>
      </c>
      <c r="R284" s="167">
        <v>100</v>
      </c>
      <c r="S284" s="167">
        <v>100</v>
      </c>
      <c r="T284" s="167">
        <v>100</v>
      </c>
      <c r="U284" s="167">
        <v>100</v>
      </c>
      <c r="V284" s="167">
        <v>100</v>
      </c>
      <c r="W284" s="167">
        <v>100</v>
      </c>
    </row>
    <row r="285" spans="1:23" x14ac:dyDescent="0.3">
      <c r="A285" s="40">
        <v>13127</v>
      </c>
      <c r="B285" s="40" t="s">
        <v>6</v>
      </c>
      <c r="C285" s="120">
        <v>1400</v>
      </c>
      <c r="D285" s="121">
        <f t="shared" si="4"/>
        <v>1</v>
      </c>
      <c r="E285" s="179"/>
      <c r="H285" s="205" t="s">
        <v>962</v>
      </c>
      <c r="I285" s="206" t="s">
        <v>898</v>
      </c>
      <c r="J285" s="207">
        <v>100</v>
      </c>
      <c r="K285" s="207">
        <v>100</v>
      </c>
      <c r="L285" s="207">
        <v>100</v>
      </c>
      <c r="M285" s="207">
        <v>100</v>
      </c>
      <c r="N285" s="207">
        <v>100</v>
      </c>
      <c r="O285" s="207">
        <v>100</v>
      </c>
      <c r="P285" s="207">
        <v>100</v>
      </c>
      <c r="Q285" s="207">
        <v>100</v>
      </c>
      <c r="R285" s="207">
        <v>100</v>
      </c>
      <c r="S285" s="207">
        <v>100</v>
      </c>
      <c r="T285" s="207">
        <v>100</v>
      </c>
      <c r="U285" s="207">
        <v>100</v>
      </c>
      <c r="V285" s="207">
        <v>100</v>
      </c>
      <c r="W285" s="207">
        <v>100</v>
      </c>
    </row>
    <row r="286" spans="1:23" x14ac:dyDescent="0.3">
      <c r="A286" s="40">
        <v>13128</v>
      </c>
      <c r="B286" s="40" t="s">
        <v>10</v>
      </c>
      <c r="C286" s="120">
        <v>1400</v>
      </c>
      <c r="D286" s="121">
        <f t="shared" si="4"/>
        <v>1</v>
      </c>
      <c r="E286" s="179"/>
      <c r="H286" s="204" t="s">
        <v>962</v>
      </c>
      <c r="I286" s="166" t="s">
        <v>903</v>
      </c>
      <c r="J286" s="167">
        <v>100</v>
      </c>
      <c r="K286" s="167">
        <v>100</v>
      </c>
      <c r="L286" s="167">
        <v>100</v>
      </c>
      <c r="M286" s="167">
        <v>100</v>
      </c>
      <c r="N286" s="167">
        <v>100</v>
      </c>
      <c r="O286" s="167">
        <v>100</v>
      </c>
      <c r="P286" s="167">
        <v>100</v>
      </c>
      <c r="Q286" s="167">
        <v>100</v>
      </c>
      <c r="R286" s="167">
        <v>100</v>
      </c>
      <c r="S286" s="167">
        <v>100</v>
      </c>
      <c r="T286" s="167">
        <v>100</v>
      </c>
      <c r="U286" s="167">
        <v>100</v>
      </c>
      <c r="V286" s="167">
        <v>100</v>
      </c>
      <c r="W286" s="167">
        <v>100</v>
      </c>
    </row>
    <row r="287" spans="1:23" x14ac:dyDescent="0.3">
      <c r="A287" s="40">
        <v>13129</v>
      </c>
      <c r="B287" s="40" t="s">
        <v>22</v>
      </c>
      <c r="C287" s="120">
        <v>1400</v>
      </c>
      <c r="D287" s="121">
        <f t="shared" si="4"/>
        <v>1</v>
      </c>
      <c r="E287" s="179"/>
      <c r="H287" s="205" t="s">
        <v>962</v>
      </c>
      <c r="I287" s="206" t="s">
        <v>907</v>
      </c>
      <c r="J287" s="207">
        <v>100</v>
      </c>
      <c r="K287" s="207">
        <v>100</v>
      </c>
      <c r="L287" s="207">
        <v>100</v>
      </c>
      <c r="M287" s="207">
        <v>100</v>
      </c>
      <c r="N287" s="207">
        <v>100</v>
      </c>
      <c r="O287" s="207">
        <v>100</v>
      </c>
      <c r="P287" s="207">
        <v>100</v>
      </c>
      <c r="Q287" s="207">
        <v>100</v>
      </c>
      <c r="R287" s="207">
        <v>100</v>
      </c>
      <c r="S287" s="207">
        <v>100</v>
      </c>
      <c r="T287" s="207">
        <v>100</v>
      </c>
      <c r="U287" s="207">
        <v>100</v>
      </c>
      <c r="V287" s="207">
        <v>100</v>
      </c>
      <c r="W287" s="207">
        <v>100</v>
      </c>
    </row>
    <row r="288" spans="1:23" x14ac:dyDescent="0.3">
      <c r="A288" s="40">
        <v>13130</v>
      </c>
      <c r="B288" s="40" t="s">
        <v>41</v>
      </c>
      <c r="C288" s="120">
        <v>1400</v>
      </c>
      <c r="D288" s="121">
        <f t="shared" si="4"/>
        <v>1</v>
      </c>
      <c r="E288" s="179"/>
      <c r="H288" s="204" t="s">
        <v>962</v>
      </c>
      <c r="I288" s="166" t="s">
        <v>913</v>
      </c>
      <c r="J288" s="167">
        <v>100</v>
      </c>
      <c r="K288" s="167">
        <v>100</v>
      </c>
      <c r="L288" s="167">
        <v>100</v>
      </c>
      <c r="M288" s="167">
        <v>100</v>
      </c>
      <c r="N288" s="167">
        <v>100</v>
      </c>
      <c r="O288" s="167">
        <v>100</v>
      </c>
      <c r="P288" s="167">
        <v>100</v>
      </c>
      <c r="Q288" s="167">
        <v>100</v>
      </c>
      <c r="R288" s="167">
        <v>100</v>
      </c>
      <c r="S288" s="167">
        <v>100</v>
      </c>
      <c r="T288" s="167">
        <v>100</v>
      </c>
      <c r="U288" s="167">
        <v>100</v>
      </c>
      <c r="V288" s="167">
        <v>100</v>
      </c>
      <c r="W288" s="167">
        <v>100</v>
      </c>
    </row>
    <row r="289" spans="1:23" x14ac:dyDescent="0.3">
      <c r="A289" s="40">
        <v>13131</v>
      </c>
      <c r="B289" s="40" t="s">
        <v>38</v>
      </c>
      <c r="C289" s="120">
        <v>1400</v>
      </c>
      <c r="D289" s="121">
        <f t="shared" si="4"/>
        <v>1</v>
      </c>
      <c r="E289" s="179"/>
      <c r="H289" s="205" t="s">
        <v>962</v>
      </c>
      <c r="I289" s="206" t="s">
        <v>915</v>
      </c>
      <c r="J289" s="207">
        <v>100</v>
      </c>
      <c r="K289" s="207">
        <v>100</v>
      </c>
      <c r="L289" s="207">
        <v>100</v>
      </c>
      <c r="M289" s="207">
        <v>100</v>
      </c>
      <c r="N289" s="207">
        <v>100</v>
      </c>
      <c r="O289" s="207">
        <v>100</v>
      </c>
      <c r="P289" s="207">
        <v>100</v>
      </c>
      <c r="Q289" s="207">
        <v>100</v>
      </c>
      <c r="R289" s="207">
        <v>100</v>
      </c>
      <c r="S289" s="207">
        <v>100</v>
      </c>
      <c r="T289" s="207">
        <v>100</v>
      </c>
      <c r="U289" s="207">
        <v>100</v>
      </c>
      <c r="V289" s="207">
        <v>100</v>
      </c>
      <c r="W289" s="207">
        <v>100</v>
      </c>
    </row>
    <row r="290" spans="1:23" x14ac:dyDescent="0.3">
      <c r="A290" s="40">
        <v>13132</v>
      </c>
      <c r="B290" s="40" t="s">
        <v>5</v>
      </c>
      <c r="C290" s="120">
        <v>1400</v>
      </c>
      <c r="D290" s="121">
        <f t="shared" si="4"/>
        <v>1</v>
      </c>
      <c r="E290" s="179"/>
      <c r="H290" s="204" t="s">
        <v>962</v>
      </c>
      <c r="I290" s="166" t="s">
        <v>918</v>
      </c>
      <c r="J290" s="167">
        <v>100</v>
      </c>
      <c r="K290" s="167">
        <v>100</v>
      </c>
      <c r="L290" s="167">
        <v>100</v>
      </c>
      <c r="M290" s="167">
        <v>100</v>
      </c>
      <c r="N290" s="167">
        <v>100</v>
      </c>
      <c r="O290" s="167">
        <v>100</v>
      </c>
      <c r="P290" s="167">
        <v>100</v>
      </c>
      <c r="Q290" s="167">
        <v>100</v>
      </c>
      <c r="R290" s="167">
        <v>100</v>
      </c>
      <c r="S290" s="167">
        <v>100</v>
      </c>
      <c r="T290" s="167">
        <v>100</v>
      </c>
      <c r="U290" s="167">
        <v>100</v>
      </c>
      <c r="V290" s="167">
        <v>100</v>
      </c>
      <c r="W290" s="167">
        <v>100</v>
      </c>
    </row>
    <row r="291" spans="1:23" x14ac:dyDescent="0.3">
      <c r="A291" s="40">
        <v>13201</v>
      </c>
      <c r="B291" s="40" t="s">
        <v>13</v>
      </c>
      <c r="C291" s="120">
        <v>1400</v>
      </c>
      <c r="D291" s="121">
        <f t="shared" si="4"/>
        <v>1</v>
      </c>
      <c r="E291" s="179"/>
      <c r="H291" s="205" t="s">
        <v>964</v>
      </c>
      <c r="I291" s="206" t="s">
        <v>675</v>
      </c>
      <c r="J291" s="207">
        <v>100</v>
      </c>
      <c r="K291" s="207">
        <v>100</v>
      </c>
      <c r="L291" s="207">
        <v>100</v>
      </c>
      <c r="M291" s="207">
        <v>100</v>
      </c>
      <c r="N291" s="207">
        <v>100</v>
      </c>
      <c r="O291" s="207">
        <v>100</v>
      </c>
      <c r="P291" s="207">
        <v>100</v>
      </c>
      <c r="Q291" s="207">
        <v>100</v>
      </c>
      <c r="R291" s="207">
        <v>100</v>
      </c>
      <c r="S291" s="207">
        <v>100</v>
      </c>
      <c r="T291" s="207">
        <v>100</v>
      </c>
      <c r="U291" s="207">
        <v>100</v>
      </c>
      <c r="V291" s="207">
        <v>100</v>
      </c>
      <c r="W291" s="207">
        <v>100</v>
      </c>
    </row>
    <row r="292" spans="1:23" x14ac:dyDescent="0.3">
      <c r="A292" s="40">
        <v>13202</v>
      </c>
      <c r="B292" s="40" t="s">
        <v>76</v>
      </c>
      <c r="C292" s="120">
        <v>1400</v>
      </c>
      <c r="D292" s="121">
        <f t="shared" si="4"/>
        <v>1</v>
      </c>
      <c r="E292" s="179"/>
      <c r="H292" s="204" t="s">
        <v>964</v>
      </c>
      <c r="I292" s="166" t="s">
        <v>701</v>
      </c>
      <c r="J292" s="167">
        <v>100</v>
      </c>
      <c r="K292" s="167">
        <v>100</v>
      </c>
      <c r="L292" s="167">
        <v>100</v>
      </c>
      <c r="M292" s="167">
        <v>100</v>
      </c>
      <c r="N292" s="167">
        <v>100</v>
      </c>
      <c r="O292" s="167">
        <v>100</v>
      </c>
      <c r="P292" s="167">
        <v>100</v>
      </c>
      <c r="Q292" s="167">
        <v>100</v>
      </c>
      <c r="R292" s="167">
        <v>100</v>
      </c>
      <c r="S292" s="167">
        <v>100</v>
      </c>
      <c r="T292" s="167">
        <v>100</v>
      </c>
      <c r="U292" s="167">
        <v>100</v>
      </c>
      <c r="V292" s="167">
        <v>100</v>
      </c>
      <c r="W292" s="167">
        <v>100</v>
      </c>
    </row>
    <row r="293" spans="1:23" x14ac:dyDescent="0.3">
      <c r="A293" s="40">
        <v>13203</v>
      </c>
      <c r="B293" s="40" t="s">
        <v>225</v>
      </c>
      <c r="C293" s="120">
        <v>1200</v>
      </c>
      <c r="D293" s="121">
        <f t="shared" si="4"/>
        <v>0.8571428571428571</v>
      </c>
      <c r="E293" s="179"/>
      <c r="H293" s="205" t="s">
        <v>964</v>
      </c>
      <c r="I293" s="206" t="s">
        <v>965</v>
      </c>
      <c r="J293" s="207">
        <v>100</v>
      </c>
      <c r="K293" s="207">
        <v>100</v>
      </c>
      <c r="L293" s="207">
        <v>100</v>
      </c>
      <c r="M293" s="207">
        <v>100</v>
      </c>
      <c r="N293" s="207">
        <v>100</v>
      </c>
      <c r="O293" s="207">
        <v>100</v>
      </c>
      <c r="P293" s="207">
        <v>100</v>
      </c>
      <c r="Q293" s="207">
        <v>100</v>
      </c>
      <c r="R293" s="207">
        <v>100</v>
      </c>
      <c r="S293" s="207">
        <v>100</v>
      </c>
      <c r="T293" s="207">
        <v>100</v>
      </c>
      <c r="U293" s="207">
        <v>100</v>
      </c>
      <c r="V293" s="207">
        <v>100</v>
      </c>
      <c r="W293" s="207">
        <v>100</v>
      </c>
    </row>
    <row r="294" spans="1:23" x14ac:dyDescent="0.3">
      <c r="A294" s="40">
        <v>13301</v>
      </c>
      <c r="B294" s="40" t="s">
        <v>56</v>
      </c>
      <c r="C294" s="120">
        <v>1400</v>
      </c>
      <c r="D294" s="121">
        <f t="shared" si="4"/>
        <v>1</v>
      </c>
      <c r="E294" s="179"/>
      <c r="H294" s="204" t="s">
        <v>964</v>
      </c>
      <c r="I294" s="166" t="s">
        <v>720</v>
      </c>
      <c r="J294" s="167">
        <v>100</v>
      </c>
      <c r="K294" s="167">
        <v>100</v>
      </c>
      <c r="L294" s="167">
        <v>100</v>
      </c>
      <c r="M294" s="167">
        <v>100</v>
      </c>
      <c r="N294" s="167">
        <v>100</v>
      </c>
      <c r="O294" s="167">
        <v>100</v>
      </c>
      <c r="P294" s="167">
        <v>100</v>
      </c>
      <c r="Q294" s="167">
        <v>100</v>
      </c>
      <c r="R294" s="167">
        <v>100</v>
      </c>
      <c r="S294" s="167">
        <v>100</v>
      </c>
      <c r="T294" s="167">
        <v>100</v>
      </c>
      <c r="U294" s="167">
        <v>100</v>
      </c>
      <c r="V294" s="167">
        <v>100</v>
      </c>
      <c r="W294" s="167">
        <v>100</v>
      </c>
    </row>
    <row r="295" spans="1:23" x14ac:dyDescent="0.3">
      <c r="A295" s="40">
        <v>13302</v>
      </c>
      <c r="B295" s="40" t="s">
        <v>77</v>
      </c>
      <c r="C295" s="120">
        <v>1400</v>
      </c>
      <c r="D295" s="121">
        <f t="shared" si="4"/>
        <v>1</v>
      </c>
      <c r="E295" s="179"/>
      <c r="H295" s="205" t="s">
        <v>964</v>
      </c>
      <c r="I295" s="206" t="s">
        <v>725</v>
      </c>
      <c r="J295" s="207">
        <v>100</v>
      </c>
      <c r="K295" s="207">
        <v>100</v>
      </c>
      <c r="L295" s="207">
        <v>100</v>
      </c>
      <c r="M295" s="207">
        <v>100</v>
      </c>
      <c r="N295" s="207">
        <v>100</v>
      </c>
      <c r="O295" s="207">
        <v>100</v>
      </c>
      <c r="P295" s="207">
        <v>100</v>
      </c>
      <c r="Q295" s="207">
        <v>100</v>
      </c>
      <c r="R295" s="207">
        <v>100</v>
      </c>
      <c r="S295" s="207">
        <v>100</v>
      </c>
      <c r="T295" s="207">
        <v>100</v>
      </c>
      <c r="U295" s="207">
        <v>100</v>
      </c>
      <c r="V295" s="207">
        <v>100</v>
      </c>
      <c r="W295" s="207">
        <v>100</v>
      </c>
    </row>
    <row r="296" spans="1:23" x14ac:dyDescent="0.3">
      <c r="A296" s="40">
        <v>13303</v>
      </c>
      <c r="B296" s="40" t="s">
        <v>216</v>
      </c>
      <c r="C296" s="120">
        <v>1400</v>
      </c>
      <c r="D296" s="121">
        <f t="shared" si="4"/>
        <v>1</v>
      </c>
      <c r="E296" s="179"/>
      <c r="H296" s="204" t="s">
        <v>964</v>
      </c>
      <c r="I296" s="166" t="s">
        <v>743</v>
      </c>
      <c r="J296" s="167">
        <v>100</v>
      </c>
      <c r="K296" s="167">
        <v>100</v>
      </c>
      <c r="L296" s="167">
        <v>100</v>
      </c>
      <c r="M296" s="167">
        <v>100</v>
      </c>
      <c r="N296" s="167">
        <v>100</v>
      </c>
      <c r="O296" s="167">
        <v>100</v>
      </c>
      <c r="P296" s="167">
        <v>100</v>
      </c>
      <c r="Q296" s="167">
        <v>100</v>
      </c>
      <c r="R296" s="167">
        <v>100</v>
      </c>
      <c r="S296" s="167">
        <v>100</v>
      </c>
      <c r="T296" s="167">
        <v>100</v>
      </c>
      <c r="U296" s="167">
        <v>100</v>
      </c>
      <c r="V296" s="167">
        <v>100</v>
      </c>
      <c r="W296" s="167">
        <v>100</v>
      </c>
    </row>
    <row r="297" spans="1:23" x14ac:dyDescent="0.3">
      <c r="A297" s="40">
        <v>13401</v>
      </c>
      <c r="B297" s="40" t="s">
        <v>42</v>
      </c>
      <c r="C297" s="120">
        <v>1400</v>
      </c>
      <c r="D297" s="121">
        <f t="shared" si="4"/>
        <v>1</v>
      </c>
      <c r="E297" s="179"/>
      <c r="H297" s="205" t="s">
        <v>964</v>
      </c>
      <c r="I297" s="206" t="s">
        <v>751</v>
      </c>
      <c r="J297" s="207">
        <v>100</v>
      </c>
      <c r="K297" s="207">
        <v>100</v>
      </c>
      <c r="L297" s="207">
        <v>100</v>
      </c>
      <c r="M297" s="207">
        <v>100</v>
      </c>
      <c r="N297" s="207">
        <v>100</v>
      </c>
      <c r="O297" s="207">
        <v>100</v>
      </c>
      <c r="P297" s="207">
        <v>100</v>
      </c>
      <c r="Q297" s="207">
        <v>100</v>
      </c>
      <c r="R297" s="207">
        <v>100</v>
      </c>
      <c r="S297" s="207">
        <v>100</v>
      </c>
      <c r="T297" s="207">
        <v>100</v>
      </c>
      <c r="U297" s="207">
        <v>100</v>
      </c>
      <c r="V297" s="207">
        <v>100</v>
      </c>
      <c r="W297" s="207">
        <v>100</v>
      </c>
    </row>
    <row r="298" spans="1:23" x14ac:dyDescent="0.3">
      <c r="A298" s="40">
        <v>13402</v>
      </c>
      <c r="B298" s="40" t="s">
        <v>79</v>
      </c>
      <c r="C298" s="120">
        <v>1400</v>
      </c>
      <c r="D298" s="121">
        <f t="shared" si="4"/>
        <v>1</v>
      </c>
      <c r="E298" s="179"/>
      <c r="H298" s="204" t="s">
        <v>964</v>
      </c>
      <c r="I298" s="166" t="s">
        <v>756</v>
      </c>
      <c r="J298" s="167">
        <v>100</v>
      </c>
      <c r="K298" s="167">
        <v>100</v>
      </c>
      <c r="L298" s="167">
        <v>100</v>
      </c>
      <c r="M298" s="167">
        <v>100</v>
      </c>
      <c r="N298" s="167">
        <v>100</v>
      </c>
      <c r="O298" s="167">
        <v>100</v>
      </c>
      <c r="P298" s="167">
        <v>100</v>
      </c>
      <c r="Q298" s="167">
        <v>100</v>
      </c>
      <c r="R298" s="167">
        <v>100</v>
      </c>
      <c r="S298" s="167">
        <v>100</v>
      </c>
      <c r="T298" s="167">
        <v>100</v>
      </c>
      <c r="U298" s="167">
        <v>100</v>
      </c>
      <c r="V298" s="167">
        <v>100</v>
      </c>
      <c r="W298" s="167">
        <v>100</v>
      </c>
    </row>
    <row r="299" spans="1:23" x14ac:dyDescent="0.3">
      <c r="A299" s="40">
        <v>13403</v>
      </c>
      <c r="B299" s="40" t="s">
        <v>229</v>
      </c>
      <c r="C299" s="120">
        <v>1400</v>
      </c>
      <c r="D299" s="121">
        <f t="shared" si="4"/>
        <v>1</v>
      </c>
      <c r="E299" s="179"/>
      <c r="H299" s="205" t="s">
        <v>964</v>
      </c>
      <c r="I299" s="206" t="s">
        <v>782</v>
      </c>
      <c r="J299" s="207">
        <v>100</v>
      </c>
      <c r="K299" s="207">
        <v>100</v>
      </c>
      <c r="L299" s="207">
        <v>100</v>
      </c>
      <c r="M299" s="207">
        <v>100</v>
      </c>
      <c r="N299" s="207">
        <v>100</v>
      </c>
      <c r="O299" s="207">
        <v>100</v>
      </c>
      <c r="P299" s="207">
        <v>100</v>
      </c>
      <c r="Q299" s="207">
        <v>100</v>
      </c>
      <c r="R299" s="207">
        <v>100</v>
      </c>
      <c r="S299" s="207">
        <v>100</v>
      </c>
      <c r="T299" s="207">
        <v>100</v>
      </c>
      <c r="U299" s="207">
        <v>100</v>
      </c>
      <c r="V299" s="207">
        <v>100</v>
      </c>
      <c r="W299" s="207">
        <v>100</v>
      </c>
    </row>
    <row r="300" spans="1:23" x14ac:dyDescent="0.3">
      <c r="A300" s="40">
        <v>13404</v>
      </c>
      <c r="B300" s="40" t="s">
        <v>144</v>
      </c>
      <c r="C300" s="120">
        <v>1400</v>
      </c>
      <c r="D300" s="121">
        <f t="shared" si="4"/>
        <v>1</v>
      </c>
      <c r="E300" s="179"/>
      <c r="H300" s="204" t="s">
        <v>964</v>
      </c>
      <c r="I300" s="166" t="s">
        <v>786</v>
      </c>
      <c r="J300" s="167">
        <v>100</v>
      </c>
      <c r="K300" s="167">
        <v>100</v>
      </c>
      <c r="L300" s="167">
        <v>100</v>
      </c>
      <c r="M300" s="167">
        <v>100</v>
      </c>
      <c r="N300" s="167">
        <v>100</v>
      </c>
      <c r="O300" s="167">
        <v>100</v>
      </c>
      <c r="P300" s="167">
        <v>100</v>
      </c>
      <c r="Q300" s="167">
        <v>100</v>
      </c>
      <c r="R300" s="167">
        <v>100</v>
      </c>
      <c r="S300" s="167">
        <v>100</v>
      </c>
      <c r="T300" s="167">
        <v>100</v>
      </c>
      <c r="U300" s="167">
        <v>100</v>
      </c>
      <c r="V300" s="167">
        <v>100</v>
      </c>
      <c r="W300" s="167">
        <v>100</v>
      </c>
    </row>
    <row r="301" spans="1:23" x14ac:dyDescent="0.3">
      <c r="A301" s="40">
        <v>13501</v>
      </c>
      <c r="B301" s="40" t="s">
        <v>147</v>
      </c>
      <c r="C301" s="120">
        <v>1400</v>
      </c>
      <c r="D301" s="121">
        <f t="shared" si="4"/>
        <v>1</v>
      </c>
      <c r="E301" s="179"/>
      <c r="H301" s="205" t="s">
        <v>964</v>
      </c>
      <c r="I301" s="206" t="s">
        <v>855</v>
      </c>
      <c r="J301" s="207">
        <v>100</v>
      </c>
      <c r="K301" s="207">
        <v>100</v>
      </c>
      <c r="L301" s="207">
        <v>100</v>
      </c>
      <c r="M301" s="207">
        <v>100</v>
      </c>
      <c r="N301" s="207">
        <v>100</v>
      </c>
      <c r="O301" s="207">
        <v>100</v>
      </c>
      <c r="P301" s="207">
        <v>100</v>
      </c>
      <c r="Q301" s="207">
        <v>100</v>
      </c>
      <c r="R301" s="207">
        <v>100</v>
      </c>
      <c r="S301" s="207">
        <v>100</v>
      </c>
      <c r="T301" s="207">
        <v>100</v>
      </c>
      <c r="U301" s="207">
        <v>100</v>
      </c>
      <c r="V301" s="207">
        <v>100</v>
      </c>
      <c r="W301" s="207">
        <v>100</v>
      </c>
    </row>
    <row r="302" spans="1:23" x14ac:dyDescent="0.3">
      <c r="A302" s="40">
        <v>13502</v>
      </c>
      <c r="B302" s="40" t="s">
        <v>215</v>
      </c>
      <c r="C302" s="120">
        <v>1400</v>
      </c>
      <c r="D302" s="121">
        <f t="shared" si="4"/>
        <v>1</v>
      </c>
      <c r="E302" s="179"/>
      <c r="H302" s="204" t="s">
        <v>964</v>
      </c>
      <c r="I302" s="166" t="s">
        <v>909</v>
      </c>
      <c r="J302" s="167">
        <v>100</v>
      </c>
      <c r="K302" s="167">
        <v>100</v>
      </c>
      <c r="L302" s="167">
        <v>100</v>
      </c>
      <c r="M302" s="167">
        <v>100</v>
      </c>
      <c r="N302" s="167">
        <v>100</v>
      </c>
      <c r="O302" s="167">
        <v>100</v>
      </c>
      <c r="P302" s="167">
        <v>100</v>
      </c>
      <c r="Q302" s="167">
        <v>100</v>
      </c>
      <c r="R302" s="167">
        <v>100</v>
      </c>
      <c r="S302" s="167">
        <v>100</v>
      </c>
      <c r="T302" s="167">
        <v>100</v>
      </c>
      <c r="U302" s="167">
        <v>100</v>
      </c>
      <c r="V302" s="167">
        <v>100</v>
      </c>
      <c r="W302" s="167">
        <v>100</v>
      </c>
    </row>
    <row r="303" spans="1:23" x14ac:dyDescent="0.3">
      <c r="A303" s="40">
        <v>13503</v>
      </c>
      <c r="B303" s="40" t="s">
        <v>155</v>
      </c>
      <c r="C303" s="120">
        <v>1400</v>
      </c>
      <c r="D303" s="121">
        <f t="shared" si="4"/>
        <v>1</v>
      </c>
      <c r="E303" s="179"/>
      <c r="H303" s="205" t="s">
        <v>966</v>
      </c>
      <c r="I303" s="206" t="s">
        <v>615</v>
      </c>
      <c r="J303" s="207">
        <v>100</v>
      </c>
      <c r="K303" s="207">
        <v>100</v>
      </c>
      <c r="L303" s="207">
        <v>100</v>
      </c>
      <c r="M303" s="207">
        <v>100</v>
      </c>
      <c r="N303" s="207">
        <v>100</v>
      </c>
      <c r="O303" s="207">
        <v>100</v>
      </c>
      <c r="P303" s="207">
        <v>100</v>
      </c>
      <c r="Q303" s="207">
        <v>100</v>
      </c>
      <c r="R303" s="207">
        <v>100</v>
      </c>
      <c r="S303" s="207">
        <v>100</v>
      </c>
      <c r="T303" s="207">
        <v>100</v>
      </c>
      <c r="U303" s="207">
        <v>100</v>
      </c>
      <c r="V303" s="207">
        <v>100</v>
      </c>
      <c r="W303" s="207">
        <v>100</v>
      </c>
    </row>
    <row r="304" spans="1:23" x14ac:dyDescent="0.3">
      <c r="A304" s="40">
        <v>13504</v>
      </c>
      <c r="B304" s="40" t="s">
        <v>239</v>
      </c>
      <c r="C304" s="120">
        <v>1400</v>
      </c>
      <c r="D304" s="121">
        <f t="shared" si="4"/>
        <v>1</v>
      </c>
      <c r="E304" s="179"/>
      <c r="H304" s="204" t="s">
        <v>966</v>
      </c>
      <c r="I304" s="166" t="s">
        <v>627</v>
      </c>
      <c r="J304" s="167">
        <v>100</v>
      </c>
      <c r="K304" s="167">
        <v>100</v>
      </c>
      <c r="L304" s="167">
        <v>100</v>
      </c>
      <c r="M304" s="167">
        <v>100</v>
      </c>
      <c r="N304" s="167">
        <v>100</v>
      </c>
      <c r="O304" s="167">
        <v>100</v>
      </c>
      <c r="P304" s="167">
        <v>100</v>
      </c>
      <c r="Q304" s="167">
        <v>100</v>
      </c>
      <c r="R304" s="167">
        <v>100</v>
      </c>
      <c r="S304" s="167">
        <v>100</v>
      </c>
      <c r="T304" s="167">
        <v>100</v>
      </c>
      <c r="U304" s="167">
        <v>100</v>
      </c>
      <c r="V304" s="167">
        <v>100</v>
      </c>
      <c r="W304" s="167">
        <v>100</v>
      </c>
    </row>
    <row r="305" spans="1:23" x14ac:dyDescent="0.3">
      <c r="A305" s="40">
        <v>13505</v>
      </c>
      <c r="B305" s="40" t="s">
        <v>249</v>
      </c>
      <c r="C305" s="120">
        <v>1400</v>
      </c>
      <c r="D305" s="121">
        <f t="shared" si="4"/>
        <v>1</v>
      </c>
      <c r="E305" s="179"/>
      <c r="H305" s="205" t="s">
        <v>966</v>
      </c>
      <c r="I305" s="206" t="s">
        <v>638</v>
      </c>
      <c r="J305" s="207">
        <v>100</v>
      </c>
      <c r="K305" s="207">
        <v>100</v>
      </c>
      <c r="L305" s="207">
        <v>100</v>
      </c>
      <c r="M305" s="207">
        <v>100</v>
      </c>
      <c r="N305" s="207">
        <v>100</v>
      </c>
      <c r="O305" s="207">
        <v>100</v>
      </c>
      <c r="P305" s="207">
        <v>100</v>
      </c>
      <c r="Q305" s="207">
        <v>100</v>
      </c>
      <c r="R305" s="207">
        <v>100</v>
      </c>
      <c r="S305" s="207">
        <v>100</v>
      </c>
      <c r="T305" s="207">
        <v>100</v>
      </c>
      <c r="U305" s="207">
        <v>100</v>
      </c>
      <c r="V305" s="207">
        <v>100</v>
      </c>
      <c r="W305" s="207">
        <v>100</v>
      </c>
    </row>
    <row r="306" spans="1:23" x14ac:dyDescent="0.3">
      <c r="A306" s="40">
        <v>13601</v>
      </c>
      <c r="B306" s="40" t="s">
        <v>63</v>
      </c>
      <c r="C306" s="120">
        <v>1400</v>
      </c>
      <c r="D306" s="121">
        <f t="shared" si="4"/>
        <v>1</v>
      </c>
      <c r="E306" s="179"/>
      <c r="H306" s="204" t="s">
        <v>966</v>
      </c>
      <c r="I306" s="166" t="s">
        <v>967</v>
      </c>
      <c r="J306" s="167">
        <v>100</v>
      </c>
      <c r="K306" s="167">
        <v>100</v>
      </c>
      <c r="L306" s="167">
        <v>100</v>
      </c>
      <c r="M306" s="167">
        <v>100</v>
      </c>
      <c r="N306" s="167">
        <v>100</v>
      </c>
      <c r="O306" s="167">
        <v>100</v>
      </c>
      <c r="P306" s="167">
        <v>100</v>
      </c>
      <c r="Q306" s="167">
        <v>100</v>
      </c>
      <c r="R306" s="167">
        <v>100</v>
      </c>
      <c r="S306" s="167">
        <v>100</v>
      </c>
      <c r="T306" s="167">
        <v>100</v>
      </c>
      <c r="U306" s="167">
        <v>100</v>
      </c>
      <c r="V306" s="167">
        <v>100</v>
      </c>
      <c r="W306" s="167">
        <v>100</v>
      </c>
    </row>
    <row r="307" spans="1:23" x14ac:dyDescent="0.3">
      <c r="A307" s="40">
        <v>13602</v>
      </c>
      <c r="B307" s="40" t="s">
        <v>134</v>
      </c>
      <c r="C307" s="120">
        <v>1400</v>
      </c>
      <c r="D307" s="121">
        <f t="shared" si="4"/>
        <v>1</v>
      </c>
      <c r="E307" s="179"/>
      <c r="H307" s="205" t="s">
        <v>966</v>
      </c>
      <c r="I307" s="206" t="s">
        <v>652</v>
      </c>
      <c r="J307" s="207">
        <v>100</v>
      </c>
      <c r="K307" s="207">
        <v>100</v>
      </c>
      <c r="L307" s="207">
        <v>100</v>
      </c>
      <c r="M307" s="207">
        <v>100</v>
      </c>
      <c r="N307" s="207">
        <v>100</v>
      </c>
      <c r="O307" s="207">
        <v>100</v>
      </c>
      <c r="P307" s="207">
        <v>100</v>
      </c>
      <c r="Q307" s="207">
        <v>100</v>
      </c>
      <c r="R307" s="207">
        <v>100</v>
      </c>
      <c r="S307" s="207">
        <v>100</v>
      </c>
      <c r="T307" s="207">
        <v>100</v>
      </c>
      <c r="U307" s="207">
        <v>100</v>
      </c>
      <c r="V307" s="207">
        <v>100</v>
      </c>
      <c r="W307" s="207">
        <v>100</v>
      </c>
    </row>
    <row r="308" spans="1:23" x14ac:dyDescent="0.3">
      <c r="A308" s="40">
        <v>13603</v>
      </c>
      <c r="B308" s="40" t="s">
        <v>223</v>
      </c>
      <c r="C308" s="120">
        <v>1400</v>
      </c>
      <c r="D308" s="121">
        <f t="shared" si="4"/>
        <v>1</v>
      </c>
      <c r="E308" s="179"/>
      <c r="H308" s="204" t="s">
        <v>966</v>
      </c>
      <c r="I308" s="166" t="s">
        <v>655</v>
      </c>
      <c r="J308" s="167">
        <v>100</v>
      </c>
      <c r="K308" s="167">
        <v>100</v>
      </c>
      <c r="L308" s="167">
        <v>100</v>
      </c>
      <c r="M308" s="167">
        <v>100</v>
      </c>
      <c r="N308" s="167">
        <v>100</v>
      </c>
      <c r="O308" s="167">
        <v>100</v>
      </c>
      <c r="P308" s="167">
        <v>100</v>
      </c>
      <c r="Q308" s="167">
        <v>100</v>
      </c>
      <c r="R308" s="167">
        <v>100</v>
      </c>
      <c r="S308" s="167">
        <v>100</v>
      </c>
      <c r="T308" s="167">
        <v>100</v>
      </c>
      <c r="U308" s="167">
        <v>100</v>
      </c>
      <c r="V308" s="167">
        <v>100</v>
      </c>
      <c r="W308" s="167">
        <v>100</v>
      </c>
    </row>
    <row r="309" spans="1:23" x14ac:dyDescent="0.3">
      <c r="A309" s="40">
        <v>13604</v>
      </c>
      <c r="B309" s="40" t="s">
        <v>54</v>
      </c>
      <c r="C309" s="120">
        <v>1400</v>
      </c>
      <c r="D309" s="121">
        <f t="shared" si="4"/>
        <v>1</v>
      </c>
      <c r="E309" s="179"/>
      <c r="H309" s="205" t="s">
        <v>966</v>
      </c>
      <c r="I309" s="206" t="s">
        <v>680</v>
      </c>
      <c r="J309" s="207">
        <v>100</v>
      </c>
      <c r="K309" s="207">
        <v>100</v>
      </c>
      <c r="L309" s="207">
        <v>100</v>
      </c>
      <c r="M309" s="207">
        <v>100</v>
      </c>
      <c r="N309" s="207">
        <v>100</v>
      </c>
      <c r="O309" s="207">
        <v>100</v>
      </c>
      <c r="P309" s="207">
        <v>100</v>
      </c>
      <c r="Q309" s="207">
        <v>100</v>
      </c>
      <c r="R309" s="207">
        <v>100</v>
      </c>
      <c r="S309" s="207">
        <v>100</v>
      </c>
      <c r="T309" s="207">
        <v>100</v>
      </c>
      <c r="U309" s="207">
        <v>100</v>
      </c>
      <c r="V309" s="207">
        <v>100</v>
      </c>
      <c r="W309" s="207">
        <v>100</v>
      </c>
    </row>
    <row r="310" spans="1:23" x14ac:dyDescent="0.3">
      <c r="A310" s="40">
        <v>13605</v>
      </c>
      <c r="B310" s="40" t="s">
        <v>78</v>
      </c>
      <c r="C310" s="120">
        <v>1400</v>
      </c>
      <c r="D310" s="121">
        <f t="shared" si="4"/>
        <v>1</v>
      </c>
      <c r="E310" s="179"/>
      <c r="H310" s="204" t="s">
        <v>966</v>
      </c>
      <c r="I310" s="166" t="s">
        <v>685</v>
      </c>
      <c r="J310" s="167">
        <v>100</v>
      </c>
      <c r="K310" s="167">
        <v>100</v>
      </c>
      <c r="L310" s="167">
        <v>100</v>
      </c>
      <c r="M310" s="167">
        <v>100</v>
      </c>
      <c r="N310" s="167">
        <v>100</v>
      </c>
      <c r="O310" s="167">
        <v>100</v>
      </c>
      <c r="P310" s="167">
        <v>100</v>
      </c>
      <c r="Q310" s="167">
        <v>100</v>
      </c>
      <c r="R310" s="167">
        <v>100</v>
      </c>
      <c r="S310" s="167">
        <v>100</v>
      </c>
      <c r="T310" s="167">
        <v>100</v>
      </c>
      <c r="U310" s="167">
        <v>100</v>
      </c>
      <c r="V310" s="167">
        <v>100</v>
      </c>
      <c r="W310" s="167">
        <v>100</v>
      </c>
    </row>
    <row r="311" spans="1:23" x14ac:dyDescent="0.3">
      <c r="A311" s="40">
        <v>14101</v>
      </c>
      <c r="B311" s="40" t="s">
        <v>62</v>
      </c>
      <c r="C311" s="120">
        <v>1400</v>
      </c>
      <c r="D311" s="121">
        <f t="shared" si="4"/>
        <v>1</v>
      </c>
      <c r="E311" s="179"/>
      <c r="H311" s="205" t="s">
        <v>966</v>
      </c>
      <c r="I311" s="206" t="s">
        <v>698</v>
      </c>
      <c r="J311" s="207">
        <v>100</v>
      </c>
      <c r="K311" s="207">
        <v>100</v>
      </c>
      <c r="L311" s="207">
        <v>100</v>
      </c>
      <c r="M311" s="207">
        <v>100</v>
      </c>
      <c r="N311" s="207">
        <v>100</v>
      </c>
      <c r="O311" s="207">
        <v>100</v>
      </c>
      <c r="P311" s="207">
        <v>100</v>
      </c>
      <c r="Q311" s="207">
        <v>100</v>
      </c>
      <c r="R311" s="207">
        <v>100</v>
      </c>
      <c r="S311" s="207">
        <v>100</v>
      </c>
      <c r="T311" s="207">
        <v>100</v>
      </c>
      <c r="U311" s="207">
        <v>100</v>
      </c>
      <c r="V311" s="207">
        <v>100</v>
      </c>
      <c r="W311" s="207">
        <v>100</v>
      </c>
    </row>
    <row r="312" spans="1:23" x14ac:dyDescent="0.3">
      <c r="A312" s="40">
        <v>14102</v>
      </c>
      <c r="B312" s="40" t="s">
        <v>267</v>
      </c>
      <c r="C312" s="120">
        <v>1400</v>
      </c>
      <c r="D312" s="121">
        <f t="shared" si="4"/>
        <v>1</v>
      </c>
      <c r="E312" s="179"/>
      <c r="H312" s="204" t="s">
        <v>966</v>
      </c>
      <c r="I312" s="166" t="s">
        <v>699</v>
      </c>
      <c r="J312" s="167">
        <v>100</v>
      </c>
      <c r="K312" s="167">
        <v>100</v>
      </c>
      <c r="L312" s="167">
        <v>100</v>
      </c>
      <c r="M312" s="167">
        <v>100</v>
      </c>
      <c r="N312" s="167">
        <v>100</v>
      </c>
      <c r="O312" s="167">
        <v>100</v>
      </c>
      <c r="P312" s="167">
        <v>100</v>
      </c>
      <c r="Q312" s="167">
        <v>100</v>
      </c>
      <c r="R312" s="167">
        <v>100</v>
      </c>
      <c r="S312" s="167">
        <v>100</v>
      </c>
      <c r="T312" s="167">
        <v>100</v>
      </c>
      <c r="U312" s="167">
        <v>100</v>
      </c>
      <c r="V312" s="167">
        <v>100</v>
      </c>
      <c r="W312" s="167">
        <v>100</v>
      </c>
    </row>
    <row r="313" spans="1:23" x14ac:dyDescent="0.3">
      <c r="A313" s="40">
        <v>14103</v>
      </c>
      <c r="B313" s="40" t="s">
        <v>108</v>
      </c>
      <c r="C313" s="120">
        <v>1400</v>
      </c>
      <c r="D313" s="121">
        <f t="shared" si="4"/>
        <v>1</v>
      </c>
      <c r="E313" s="179"/>
      <c r="H313" s="205" t="s">
        <v>966</v>
      </c>
      <c r="I313" s="206" t="s">
        <v>700</v>
      </c>
      <c r="J313" s="207">
        <v>100</v>
      </c>
      <c r="K313" s="207">
        <v>100</v>
      </c>
      <c r="L313" s="207">
        <v>100</v>
      </c>
      <c r="M313" s="207">
        <v>100</v>
      </c>
      <c r="N313" s="207">
        <v>100</v>
      </c>
      <c r="O313" s="207">
        <v>100</v>
      </c>
      <c r="P313" s="207">
        <v>100</v>
      </c>
      <c r="Q313" s="207">
        <v>100</v>
      </c>
      <c r="R313" s="207">
        <v>100</v>
      </c>
      <c r="S313" s="207">
        <v>100</v>
      </c>
      <c r="T313" s="207">
        <v>100</v>
      </c>
      <c r="U313" s="207">
        <v>100</v>
      </c>
      <c r="V313" s="207">
        <v>100</v>
      </c>
      <c r="W313" s="207">
        <v>100</v>
      </c>
    </row>
    <row r="314" spans="1:23" x14ac:dyDescent="0.3">
      <c r="A314" s="40">
        <v>14104</v>
      </c>
      <c r="B314" s="40" t="s">
        <v>183</v>
      </c>
      <c r="C314" s="120">
        <v>1400</v>
      </c>
      <c r="D314" s="121">
        <f t="shared" si="4"/>
        <v>1</v>
      </c>
      <c r="E314" s="179"/>
      <c r="H314" s="204" t="s">
        <v>966</v>
      </c>
      <c r="I314" s="166" t="s">
        <v>708</v>
      </c>
      <c r="J314" s="167">
        <v>100</v>
      </c>
      <c r="K314" s="167">
        <v>100</v>
      </c>
      <c r="L314" s="167">
        <v>100</v>
      </c>
      <c r="M314" s="167">
        <v>100</v>
      </c>
      <c r="N314" s="167">
        <v>100</v>
      </c>
      <c r="O314" s="167">
        <v>100</v>
      </c>
      <c r="P314" s="167">
        <v>100</v>
      </c>
      <c r="Q314" s="167">
        <v>100</v>
      </c>
      <c r="R314" s="167">
        <v>100</v>
      </c>
      <c r="S314" s="167">
        <v>100</v>
      </c>
      <c r="T314" s="167">
        <v>100</v>
      </c>
      <c r="U314" s="167">
        <v>100</v>
      </c>
      <c r="V314" s="167">
        <v>100</v>
      </c>
      <c r="W314" s="167">
        <v>100</v>
      </c>
    </row>
    <row r="315" spans="1:23" x14ac:dyDescent="0.3">
      <c r="A315" s="40">
        <v>14105</v>
      </c>
      <c r="B315" s="40" t="s">
        <v>233</v>
      </c>
      <c r="C315" s="120">
        <v>1400</v>
      </c>
      <c r="D315" s="121">
        <f t="shared" si="4"/>
        <v>1</v>
      </c>
      <c r="E315" s="179"/>
      <c r="H315" s="205" t="s">
        <v>966</v>
      </c>
      <c r="I315" s="206" t="s">
        <v>734</v>
      </c>
      <c r="J315" s="207">
        <v>100</v>
      </c>
      <c r="K315" s="207">
        <v>100</v>
      </c>
      <c r="L315" s="207">
        <v>100</v>
      </c>
      <c r="M315" s="207">
        <v>100</v>
      </c>
      <c r="N315" s="207">
        <v>100</v>
      </c>
      <c r="O315" s="207">
        <v>100</v>
      </c>
      <c r="P315" s="207">
        <v>100</v>
      </c>
      <c r="Q315" s="207">
        <v>100</v>
      </c>
      <c r="R315" s="207">
        <v>100</v>
      </c>
      <c r="S315" s="207">
        <v>100</v>
      </c>
      <c r="T315" s="207">
        <v>100</v>
      </c>
      <c r="U315" s="207">
        <v>100</v>
      </c>
      <c r="V315" s="207">
        <v>100</v>
      </c>
      <c r="W315" s="207">
        <v>100</v>
      </c>
    </row>
    <row r="316" spans="1:23" x14ac:dyDescent="0.3">
      <c r="A316" s="40">
        <v>14106</v>
      </c>
      <c r="B316" s="40" t="s">
        <v>232</v>
      </c>
      <c r="C316" s="120">
        <v>1400</v>
      </c>
      <c r="D316" s="121">
        <f t="shared" si="4"/>
        <v>1</v>
      </c>
      <c r="E316" s="179"/>
      <c r="H316" s="204" t="s">
        <v>966</v>
      </c>
      <c r="I316" s="166" t="s">
        <v>744</v>
      </c>
      <c r="J316" s="167">
        <v>100</v>
      </c>
      <c r="K316" s="167">
        <v>100</v>
      </c>
      <c r="L316" s="167">
        <v>100</v>
      </c>
      <c r="M316" s="167">
        <v>100</v>
      </c>
      <c r="N316" s="167">
        <v>100</v>
      </c>
      <c r="O316" s="167">
        <v>100</v>
      </c>
      <c r="P316" s="167">
        <v>100</v>
      </c>
      <c r="Q316" s="167">
        <v>100</v>
      </c>
      <c r="R316" s="167">
        <v>100</v>
      </c>
      <c r="S316" s="167">
        <v>100</v>
      </c>
      <c r="T316" s="167">
        <v>100</v>
      </c>
      <c r="U316" s="167">
        <v>100</v>
      </c>
      <c r="V316" s="167">
        <v>100</v>
      </c>
      <c r="W316" s="167">
        <v>100</v>
      </c>
    </row>
    <row r="317" spans="1:23" x14ac:dyDescent="0.3">
      <c r="A317" s="40">
        <v>14107</v>
      </c>
      <c r="B317" s="40" t="s">
        <v>198</v>
      </c>
      <c r="C317" s="120">
        <v>1400</v>
      </c>
      <c r="D317" s="121">
        <f t="shared" si="4"/>
        <v>1</v>
      </c>
      <c r="E317" s="179"/>
      <c r="H317" s="205" t="s">
        <v>966</v>
      </c>
      <c r="I317" s="206" t="s">
        <v>758</v>
      </c>
      <c r="J317" s="207">
        <v>100</v>
      </c>
      <c r="K317" s="207">
        <v>100</v>
      </c>
      <c r="L317" s="207">
        <v>100</v>
      </c>
      <c r="M317" s="207">
        <v>100</v>
      </c>
      <c r="N317" s="207">
        <v>100</v>
      </c>
      <c r="O317" s="207">
        <v>100</v>
      </c>
      <c r="P317" s="207">
        <v>100</v>
      </c>
      <c r="Q317" s="207">
        <v>100</v>
      </c>
      <c r="R317" s="207">
        <v>100</v>
      </c>
      <c r="S317" s="207">
        <v>100</v>
      </c>
      <c r="T317" s="207">
        <v>100</v>
      </c>
      <c r="U317" s="207">
        <v>100</v>
      </c>
      <c r="V317" s="207">
        <v>100</v>
      </c>
      <c r="W317" s="207">
        <v>100</v>
      </c>
    </row>
    <row r="318" spans="1:23" x14ac:dyDescent="0.3">
      <c r="A318" s="40">
        <v>14108</v>
      </c>
      <c r="B318" s="40" t="s">
        <v>283</v>
      </c>
      <c r="C318" s="120">
        <v>1400</v>
      </c>
      <c r="D318" s="121">
        <f t="shared" si="4"/>
        <v>1</v>
      </c>
      <c r="E318" s="179"/>
      <c r="H318" s="204" t="s">
        <v>966</v>
      </c>
      <c r="I318" s="166" t="s">
        <v>778</v>
      </c>
      <c r="J318" s="167">
        <v>100</v>
      </c>
      <c r="K318" s="167">
        <v>100</v>
      </c>
      <c r="L318" s="167">
        <v>100</v>
      </c>
      <c r="M318" s="167">
        <v>100</v>
      </c>
      <c r="N318" s="167">
        <v>100</v>
      </c>
      <c r="O318" s="167">
        <v>100</v>
      </c>
      <c r="P318" s="167">
        <v>100</v>
      </c>
      <c r="Q318" s="167">
        <v>100</v>
      </c>
      <c r="R318" s="167">
        <v>100</v>
      </c>
      <c r="S318" s="167">
        <v>100</v>
      </c>
      <c r="T318" s="167">
        <v>100</v>
      </c>
      <c r="U318" s="167">
        <v>100</v>
      </c>
      <c r="V318" s="167">
        <v>100</v>
      </c>
      <c r="W318" s="167">
        <v>100</v>
      </c>
    </row>
    <row r="319" spans="1:23" x14ac:dyDescent="0.3">
      <c r="A319" s="40">
        <v>14201</v>
      </c>
      <c r="B319" s="40" t="s">
        <v>163</v>
      </c>
      <c r="C319" s="120">
        <v>1400</v>
      </c>
      <c r="D319" s="121">
        <f t="shared" si="4"/>
        <v>1</v>
      </c>
      <c r="E319" s="179"/>
      <c r="H319" s="205" t="s">
        <v>966</v>
      </c>
      <c r="I319" s="206" t="s">
        <v>784</v>
      </c>
      <c r="J319" s="207">
        <v>100</v>
      </c>
      <c r="K319" s="207">
        <v>100</v>
      </c>
      <c r="L319" s="207">
        <v>100</v>
      </c>
      <c r="M319" s="207">
        <v>100</v>
      </c>
      <c r="N319" s="207">
        <v>100</v>
      </c>
      <c r="O319" s="207">
        <v>100</v>
      </c>
      <c r="P319" s="207">
        <v>100</v>
      </c>
      <c r="Q319" s="207">
        <v>100</v>
      </c>
      <c r="R319" s="207">
        <v>100</v>
      </c>
      <c r="S319" s="207">
        <v>100</v>
      </c>
      <c r="T319" s="207">
        <v>100</v>
      </c>
      <c r="U319" s="207">
        <v>100</v>
      </c>
      <c r="V319" s="207">
        <v>100</v>
      </c>
      <c r="W319" s="207">
        <v>100</v>
      </c>
    </row>
    <row r="320" spans="1:23" x14ac:dyDescent="0.3">
      <c r="A320" s="40">
        <v>14202</v>
      </c>
      <c r="B320" s="40" t="s">
        <v>175</v>
      </c>
      <c r="C320" s="120">
        <v>1400</v>
      </c>
      <c r="D320" s="121">
        <f t="shared" si="4"/>
        <v>1</v>
      </c>
      <c r="E320" s="179"/>
      <c r="H320" s="204" t="s">
        <v>966</v>
      </c>
      <c r="I320" s="166" t="s">
        <v>819</v>
      </c>
      <c r="J320" s="167">
        <v>100</v>
      </c>
      <c r="K320" s="167">
        <v>100</v>
      </c>
      <c r="L320" s="167">
        <v>100</v>
      </c>
      <c r="M320" s="167">
        <v>100</v>
      </c>
      <c r="N320" s="167">
        <v>100</v>
      </c>
      <c r="O320" s="167">
        <v>100</v>
      </c>
      <c r="P320" s="167">
        <v>100</v>
      </c>
      <c r="Q320" s="167">
        <v>100</v>
      </c>
      <c r="R320" s="167">
        <v>100</v>
      </c>
      <c r="S320" s="167">
        <v>100</v>
      </c>
      <c r="T320" s="167">
        <v>100</v>
      </c>
      <c r="U320" s="167">
        <v>100</v>
      </c>
      <c r="V320" s="167">
        <v>100</v>
      </c>
      <c r="W320" s="167">
        <v>100</v>
      </c>
    </row>
    <row r="321" spans="1:23" x14ac:dyDescent="0.3">
      <c r="A321" s="40">
        <v>14203</v>
      </c>
      <c r="B321" s="40" t="s">
        <v>264</v>
      </c>
      <c r="C321" s="120">
        <v>1400</v>
      </c>
      <c r="D321" s="121">
        <f t="shared" si="4"/>
        <v>1</v>
      </c>
      <c r="E321" s="179"/>
      <c r="H321" s="205" t="s">
        <v>966</v>
      </c>
      <c r="I321" s="206" t="s">
        <v>820</v>
      </c>
      <c r="J321" s="207">
        <v>100</v>
      </c>
      <c r="K321" s="207">
        <v>100</v>
      </c>
      <c r="L321" s="207">
        <v>100</v>
      </c>
      <c r="M321" s="207">
        <v>100</v>
      </c>
      <c r="N321" s="207">
        <v>100</v>
      </c>
      <c r="O321" s="207">
        <v>100</v>
      </c>
      <c r="P321" s="207">
        <v>100</v>
      </c>
      <c r="Q321" s="207">
        <v>100</v>
      </c>
      <c r="R321" s="207">
        <v>100</v>
      </c>
      <c r="S321" s="207">
        <v>100</v>
      </c>
      <c r="T321" s="207">
        <v>100</v>
      </c>
      <c r="U321" s="207">
        <v>100</v>
      </c>
      <c r="V321" s="207">
        <v>100</v>
      </c>
      <c r="W321" s="207">
        <v>100</v>
      </c>
    </row>
    <row r="322" spans="1:23" x14ac:dyDescent="0.3">
      <c r="A322" s="40">
        <v>14204</v>
      </c>
      <c r="B322" s="40" t="s">
        <v>99</v>
      </c>
      <c r="C322" s="120">
        <v>1400</v>
      </c>
      <c r="D322" s="121">
        <f t="shared" si="4"/>
        <v>1</v>
      </c>
      <c r="E322" s="179"/>
      <c r="H322" s="204" t="s">
        <v>966</v>
      </c>
      <c r="I322" s="166" t="s">
        <v>821</v>
      </c>
      <c r="J322" s="167">
        <v>100</v>
      </c>
      <c r="K322" s="167">
        <v>100</v>
      </c>
      <c r="L322" s="167">
        <v>100</v>
      </c>
      <c r="M322" s="167">
        <v>100</v>
      </c>
      <c r="N322" s="167">
        <v>100</v>
      </c>
      <c r="O322" s="167">
        <v>100</v>
      </c>
      <c r="P322" s="167">
        <v>100</v>
      </c>
      <c r="Q322" s="167">
        <v>100</v>
      </c>
      <c r="R322" s="167">
        <v>100</v>
      </c>
      <c r="S322" s="167">
        <v>100</v>
      </c>
      <c r="T322" s="167">
        <v>100</v>
      </c>
      <c r="U322" s="167">
        <v>100</v>
      </c>
      <c r="V322" s="167">
        <v>100</v>
      </c>
      <c r="W322" s="167">
        <v>100</v>
      </c>
    </row>
    <row r="323" spans="1:23" x14ac:dyDescent="0.3">
      <c r="A323" s="40">
        <v>15101</v>
      </c>
      <c r="B323" s="40" t="s">
        <v>58</v>
      </c>
      <c r="C323" s="120">
        <v>1400</v>
      </c>
      <c r="D323" s="121">
        <f t="shared" si="4"/>
        <v>1</v>
      </c>
      <c r="E323" s="179"/>
      <c r="H323" s="205" t="s">
        <v>966</v>
      </c>
      <c r="I323" s="206" t="s">
        <v>825</v>
      </c>
      <c r="J323" s="207">
        <v>100</v>
      </c>
      <c r="K323" s="207">
        <v>100</v>
      </c>
      <c r="L323" s="207">
        <v>100</v>
      </c>
      <c r="M323" s="207">
        <v>100</v>
      </c>
      <c r="N323" s="207">
        <v>100</v>
      </c>
      <c r="O323" s="207">
        <v>100</v>
      </c>
      <c r="P323" s="207">
        <v>100</v>
      </c>
      <c r="Q323" s="207">
        <v>100</v>
      </c>
      <c r="R323" s="207">
        <v>100</v>
      </c>
      <c r="S323" s="207">
        <v>100</v>
      </c>
      <c r="T323" s="207">
        <v>100</v>
      </c>
      <c r="U323" s="207">
        <v>100</v>
      </c>
      <c r="V323" s="207">
        <v>100</v>
      </c>
      <c r="W323" s="207">
        <v>100</v>
      </c>
    </row>
    <row r="324" spans="1:23" x14ac:dyDescent="0.3">
      <c r="A324" s="40">
        <v>15102</v>
      </c>
      <c r="B324" s="40" t="s">
        <v>307</v>
      </c>
      <c r="C324" s="120">
        <v>1400</v>
      </c>
      <c r="D324" s="121">
        <f t="shared" ref="D324:D347" si="5">C324/1400</f>
        <v>1</v>
      </c>
      <c r="E324" s="179"/>
      <c r="H324" s="204" t="s">
        <v>966</v>
      </c>
      <c r="I324" s="166" t="s">
        <v>827</v>
      </c>
      <c r="J324" s="167">
        <v>100</v>
      </c>
      <c r="K324" s="167">
        <v>100</v>
      </c>
      <c r="L324" s="167">
        <v>100</v>
      </c>
      <c r="M324" s="167">
        <v>100</v>
      </c>
      <c r="N324" s="167">
        <v>100</v>
      </c>
      <c r="O324" s="167">
        <v>100</v>
      </c>
      <c r="P324" s="167">
        <v>100</v>
      </c>
      <c r="Q324" s="167">
        <v>100</v>
      </c>
      <c r="R324" s="167">
        <v>100</v>
      </c>
      <c r="S324" s="167">
        <v>100</v>
      </c>
      <c r="T324" s="167">
        <v>100</v>
      </c>
      <c r="U324" s="167">
        <v>100</v>
      </c>
      <c r="V324" s="167">
        <v>100</v>
      </c>
      <c r="W324" s="167">
        <v>100</v>
      </c>
    </row>
    <row r="325" spans="1:23" x14ac:dyDescent="0.3">
      <c r="A325" s="40">
        <v>15201</v>
      </c>
      <c r="B325" s="40" t="s">
        <v>291</v>
      </c>
      <c r="C325" s="120">
        <v>1400</v>
      </c>
      <c r="D325" s="121">
        <f t="shared" si="5"/>
        <v>1</v>
      </c>
      <c r="E325" s="179"/>
      <c r="H325" s="205" t="s">
        <v>966</v>
      </c>
      <c r="I325" s="206" t="s">
        <v>830</v>
      </c>
      <c r="J325" s="207">
        <v>100</v>
      </c>
      <c r="K325" s="207">
        <v>100</v>
      </c>
      <c r="L325" s="207">
        <v>100</v>
      </c>
      <c r="M325" s="207">
        <v>100</v>
      </c>
      <c r="N325" s="207">
        <v>50</v>
      </c>
      <c r="O325" s="207">
        <v>50</v>
      </c>
      <c r="P325" s="207">
        <v>50</v>
      </c>
      <c r="Q325" s="207">
        <v>50</v>
      </c>
      <c r="R325" s="207">
        <v>50</v>
      </c>
      <c r="S325" s="207">
        <v>50</v>
      </c>
      <c r="T325" s="207">
        <v>50</v>
      </c>
      <c r="U325" s="207">
        <v>50</v>
      </c>
      <c r="V325" s="207">
        <v>50</v>
      </c>
      <c r="W325" s="207">
        <v>0</v>
      </c>
    </row>
    <row r="326" spans="1:23" x14ac:dyDescent="0.3">
      <c r="A326" s="40">
        <v>15202</v>
      </c>
      <c r="B326" s="40" t="s">
        <v>319</v>
      </c>
      <c r="C326" s="120">
        <v>1400</v>
      </c>
      <c r="D326" s="121">
        <f t="shared" si="5"/>
        <v>1</v>
      </c>
      <c r="E326" s="179"/>
      <c r="H326" s="204" t="s">
        <v>966</v>
      </c>
      <c r="I326" s="166" t="s">
        <v>831</v>
      </c>
      <c r="J326" s="167">
        <v>100</v>
      </c>
      <c r="K326" s="167">
        <v>100</v>
      </c>
      <c r="L326" s="167">
        <v>100</v>
      </c>
      <c r="M326" s="167">
        <v>100</v>
      </c>
      <c r="N326" s="167">
        <v>100</v>
      </c>
      <c r="O326" s="167">
        <v>100</v>
      </c>
      <c r="P326" s="167">
        <v>100</v>
      </c>
      <c r="Q326" s="167">
        <v>100</v>
      </c>
      <c r="R326" s="167">
        <v>100</v>
      </c>
      <c r="S326" s="167">
        <v>100</v>
      </c>
      <c r="T326" s="167">
        <v>100</v>
      </c>
      <c r="U326" s="167">
        <v>100</v>
      </c>
      <c r="V326" s="167">
        <v>0</v>
      </c>
      <c r="W326" s="167">
        <v>0</v>
      </c>
    </row>
    <row r="327" spans="1:23" x14ac:dyDescent="0.3">
      <c r="A327" s="40">
        <v>16101</v>
      </c>
      <c r="B327" s="40" t="s">
        <v>69</v>
      </c>
      <c r="C327" s="120">
        <v>1400</v>
      </c>
      <c r="D327" s="121">
        <f t="shared" si="5"/>
        <v>1</v>
      </c>
      <c r="E327" s="179"/>
      <c r="H327" s="205" t="s">
        <v>966</v>
      </c>
      <c r="I327" s="206" t="s">
        <v>832</v>
      </c>
      <c r="J327" s="207">
        <v>100</v>
      </c>
      <c r="K327" s="207">
        <v>100</v>
      </c>
      <c r="L327" s="207">
        <v>100</v>
      </c>
      <c r="M327" s="207">
        <v>100</v>
      </c>
      <c r="N327" s="207">
        <v>100</v>
      </c>
      <c r="O327" s="207">
        <v>100</v>
      </c>
      <c r="P327" s="207">
        <v>100</v>
      </c>
      <c r="Q327" s="207">
        <v>100</v>
      </c>
      <c r="R327" s="207">
        <v>100</v>
      </c>
      <c r="S327" s="207">
        <v>100</v>
      </c>
      <c r="T327" s="207">
        <v>100</v>
      </c>
      <c r="U327" s="207">
        <v>100</v>
      </c>
      <c r="V327" s="207">
        <v>100</v>
      </c>
      <c r="W327" s="207">
        <v>100</v>
      </c>
    </row>
    <row r="328" spans="1:23" x14ac:dyDescent="0.3">
      <c r="A328" s="40">
        <v>16102</v>
      </c>
      <c r="B328" s="40" t="s">
        <v>218</v>
      </c>
      <c r="C328" s="120">
        <v>1400</v>
      </c>
      <c r="D328" s="121">
        <f t="shared" si="5"/>
        <v>1</v>
      </c>
      <c r="E328" s="179"/>
      <c r="H328" s="204" t="s">
        <v>966</v>
      </c>
      <c r="I328" s="166" t="s">
        <v>833</v>
      </c>
      <c r="J328" s="167">
        <v>100</v>
      </c>
      <c r="K328" s="167">
        <v>100</v>
      </c>
      <c r="L328" s="167">
        <v>100</v>
      </c>
      <c r="M328" s="167">
        <v>100</v>
      </c>
      <c r="N328" s="167">
        <v>100</v>
      </c>
      <c r="O328" s="167">
        <v>100</v>
      </c>
      <c r="P328" s="167">
        <v>100</v>
      </c>
      <c r="Q328" s="167">
        <v>100</v>
      </c>
      <c r="R328" s="167">
        <v>100</v>
      </c>
      <c r="S328" s="167">
        <v>100</v>
      </c>
      <c r="T328" s="167">
        <v>100</v>
      </c>
      <c r="U328" s="167">
        <v>100</v>
      </c>
      <c r="V328" s="167">
        <v>100</v>
      </c>
      <c r="W328" s="167">
        <v>100</v>
      </c>
    </row>
    <row r="329" spans="1:23" x14ac:dyDescent="0.3">
      <c r="A329" s="40">
        <v>16103</v>
      </c>
      <c r="B329" s="40" t="s">
        <v>71</v>
      </c>
      <c r="C329" s="120">
        <v>1400</v>
      </c>
      <c r="D329" s="121">
        <f t="shared" si="5"/>
        <v>1</v>
      </c>
      <c r="E329" s="179"/>
      <c r="H329" s="205" t="s">
        <v>966</v>
      </c>
      <c r="I329" s="206" t="s">
        <v>840</v>
      </c>
      <c r="J329" s="207">
        <v>100</v>
      </c>
      <c r="K329" s="207">
        <v>100</v>
      </c>
      <c r="L329" s="207">
        <v>100</v>
      </c>
      <c r="M329" s="207">
        <v>100</v>
      </c>
      <c r="N329" s="207">
        <v>100</v>
      </c>
      <c r="O329" s="207">
        <v>100</v>
      </c>
      <c r="P329" s="207">
        <v>100</v>
      </c>
      <c r="Q329" s="207">
        <v>100</v>
      </c>
      <c r="R329" s="207">
        <v>100</v>
      </c>
      <c r="S329" s="207">
        <v>100</v>
      </c>
      <c r="T329" s="207">
        <v>100</v>
      </c>
      <c r="U329" s="207">
        <v>100</v>
      </c>
      <c r="V329" s="207">
        <v>100</v>
      </c>
      <c r="W329" s="207">
        <v>100</v>
      </c>
    </row>
    <row r="330" spans="1:23" x14ac:dyDescent="0.3">
      <c r="A330" s="40">
        <v>16104</v>
      </c>
      <c r="B330" s="40" t="s">
        <v>300</v>
      </c>
      <c r="C330" s="120">
        <v>1400</v>
      </c>
      <c r="D330" s="121">
        <f t="shared" si="5"/>
        <v>1</v>
      </c>
      <c r="E330" s="179"/>
      <c r="H330" s="204" t="s">
        <v>966</v>
      </c>
      <c r="I330" s="166" t="s">
        <v>859</v>
      </c>
      <c r="J330" s="167">
        <v>100</v>
      </c>
      <c r="K330" s="167">
        <v>100</v>
      </c>
      <c r="L330" s="167">
        <v>100</v>
      </c>
      <c r="M330" s="167">
        <v>100</v>
      </c>
      <c r="N330" s="167">
        <v>100</v>
      </c>
      <c r="O330" s="167">
        <v>100</v>
      </c>
      <c r="P330" s="167">
        <v>100</v>
      </c>
      <c r="Q330" s="167">
        <v>100</v>
      </c>
      <c r="R330" s="167">
        <v>100</v>
      </c>
      <c r="S330" s="167">
        <v>100</v>
      </c>
      <c r="T330" s="167">
        <v>100</v>
      </c>
      <c r="U330" s="167">
        <v>100</v>
      </c>
      <c r="V330" s="167">
        <v>100</v>
      </c>
      <c r="W330" s="167">
        <v>100</v>
      </c>
    </row>
    <row r="331" spans="1:23" x14ac:dyDescent="0.3">
      <c r="A331" s="40">
        <v>16105</v>
      </c>
      <c r="B331" s="40" t="s">
        <v>246</v>
      </c>
      <c r="C331" s="120">
        <v>1400</v>
      </c>
      <c r="D331" s="121">
        <f t="shared" si="5"/>
        <v>1</v>
      </c>
      <c r="E331" s="179"/>
      <c r="H331" s="205" t="s">
        <v>966</v>
      </c>
      <c r="I331" s="206" t="s">
        <v>877</v>
      </c>
      <c r="J331" s="207">
        <v>100</v>
      </c>
      <c r="K331" s="207">
        <v>100</v>
      </c>
      <c r="L331" s="207">
        <v>100</v>
      </c>
      <c r="M331" s="207">
        <v>100</v>
      </c>
      <c r="N331" s="207">
        <v>100</v>
      </c>
      <c r="O331" s="207">
        <v>100</v>
      </c>
      <c r="P331" s="207">
        <v>100</v>
      </c>
      <c r="Q331" s="207">
        <v>100</v>
      </c>
      <c r="R331" s="207">
        <v>100</v>
      </c>
      <c r="S331" s="207">
        <v>100</v>
      </c>
      <c r="T331" s="207">
        <v>100</v>
      </c>
      <c r="U331" s="207">
        <v>100</v>
      </c>
      <c r="V331" s="207">
        <v>100</v>
      </c>
      <c r="W331" s="207">
        <v>100</v>
      </c>
    </row>
    <row r="332" spans="1:23" x14ac:dyDescent="0.3">
      <c r="A332" s="40">
        <v>16106</v>
      </c>
      <c r="B332" s="40" t="s">
        <v>272</v>
      </c>
      <c r="C332" s="120">
        <v>1400</v>
      </c>
      <c r="D332" s="121">
        <f t="shared" si="5"/>
        <v>1</v>
      </c>
      <c r="E332" s="179"/>
      <c r="H332" s="204" t="s">
        <v>966</v>
      </c>
      <c r="I332" s="166" t="s">
        <v>880</v>
      </c>
      <c r="J332" s="167">
        <v>100</v>
      </c>
      <c r="K332" s="167">
        <v>100</v>
      </c>
      <c r="L332" s="167">
        <v>100</v>
      </c>
      <c r="M332" s="167">
        <v>100</v>
      </c>
      <c r="N332" s="167">
        <v>100</v>
      </c>
      <c r="O332" s="167">
        <v>100</v>
      </c>
      <c r="P332" s="167">
        <v>100</v>
      </c>
      <c r="Q332" s="167">
        <v>100</v>
      </c>
      <c r="R332" s="167">
        <v>100</v>
      </c>
      <c r="S332" s="167">
        <v>100</v>
      </c>
      <c r="T332" s="167">
        <v>100</v>
      </c>
      <c r="U332" s="167">
        <v>100</v>
      </c>
      <c r="V332" s="167">
        <v>100</v>
      </c>
      <c r="W332" s="167">
        <v>100</v>
      </c>
    </row>
    <row r="333" spans="1:23" x14ac:dyDescent="0.3">
      <c r="A333" s="40">
        <v>16107</v>
      </c>
      <c r="B333" s="40" t="s">
        <v>338</v>
      </c>
      <c r="C333" s="120">
        <v>1400</v>
      </c>
      <c r="D333" s="121">
        <f t="shared" si="5"/>
        <v>1</v>
      </c>
      <c r="E333" s="179"/>
      <c r="H333" s="205" t="s">
        <v>968</v>
      </c>
      <c r="I333" s="206" t="s">
        <v>969</v>
      </c>
      <c r="J333" s="207">
        <v>100</v>
      </c>
      <c r="K333" s="207">
        <v>100</v>
      </c>
      <c r="L333" s="207">
        <v>100</v>
      </c>
      <c r="M333" s="207">
        <v>100</v>
      </c>
      <c r="N333" s="207">
        <v>100</v>
      </c>
      <c r="O333" s="207">
        <v>100</v>
      </c>
      <c r="P333" s="207">
        <v>100</v>
      </c>
      <c r="Q333" s="207">
        <v>100</v>
      </c>
      <c r="R333" s="207">
        <v>100</v>
      </c>
      <c r="S333" s="207">
        <v>100</v>
      </c>
      <c r="T333" s="207">
        <v>100</v>
      </c>
      <c r="U333" s="207">
        <v>100</v>
      </c>
      <c r="V333" s="207">
        <v>100</v>
      </c>
      <c r="W333" s="207">
        <v>100</v>
      </c>
    </row>
    <row r="334" spans="1:23" x14ac:dyDescent="0.3">
      <c r="A334" s="40">
        <v>16108</v>
      </c>
      <c r="B334" s="40" t="s">
        <v>334</v>
      </c>
      <c r="C334" s="120">
        <v>1200</v>
      </c>
      <c r="D334" s="121">
        <f t="shared" si="5"/>
        <v>0.8571428571428571</v>
      </c>
      <c r="E334" s="179"/>
      <c r="H334" s="204" t="s">
        <v>968</v>
      </c>
      <c r="I334" s="166" t="s">
        <v>647</v>
      </c>
      <c r="J334" s="167">
        <v>100</v>
      </c>
      <c r="K334" s="167">
        <v>100</v>
      </c>
      <c r="L334" s="167">
        <v>100</v>
      </c>
      <c r="M334" s="167">
        <v>100</v>
      </c>
      <c r="N334" s="167">
        <v>100</v>
      </c>
      <c r="O334" s="167">
        <v>100</v>
      </c>
      <c r="P334" s="167">
        <v>100</v>
      </c>
      <c r="Q334" s="167">
        <v>100</v>
      </c>
      <c r="R334" s="167">
        <v>100</v>
      </c>
      <c r="S334" s="167">
        <v>100</v>
      </c>
      <c r="T334" s="167">
        <v>100</v>
      </c>
      <c r="U334" s="167">
        <v>100</v>
      </c>
      <c r="V334" s="167">
        <v>100</v>
      </c>
      <c r="W334" s="167">
        <v>100</v>
      </c>
    </row>
    <row r="335" spans="1:23" x14ac:dyDescent="0.3">
      <c r="A335" s="40">
        <v>16109</v>
      </c>
      <c r="B335" s="40" t="s">
        <v>115</v>
      </c>
      <c r="C335" s="120">
        <v>1400</v>
      </c>
      <c r="D335" s="121">
        <f t="shared" si="5"/>
        <v>1</v>
      </c>
      <c r="E335" s="179"/>
      <c r="H335" s="205" t="s">
        <v>968</v>
      </c>
      <c r="I335" s="206" t="s">
        <v>653</v>
      </c>
      <c r="J335" s="207">
        <v>100</v>
      </c>
      <c r="K335" s="207">
        <v>100</v>
      </c>
      <c r="L335" s="207">
        <v>100</v>
      </c>
      <c r="M335" s="207">
        <v>100</v>
      </c>
      <c r="N335" s="207">
        <v>100</v>
      </c>
      <c r="O335" s="207">
        <v>100</v>
      </c>
      <c r="P335" s="207">
        <v>100</v>
      </c>
      <c r="Q335" s="207">
        <v>100</v>
      </c>
      <c r="R335" s="207">
        <v>100</v>
      </c>
      <c r="S335" s="207">
        <v>100</v>
      </c>
      <c r="T335" s="207">
        <v>100</v>
      </c>
      <c r="U335" s="207">
        <v>100</v>
      </c>
      <c r="V335" s="207">
        <v>100</v>
      </c>
      <c r="W335" s="207">
        <v>100</v>
      </c>
    </row>
    <row r="336" spans="1:23" x14ac:dyDescent="0.3">
      <c r="A336" s="40">
        <v>16201</v>
      </c>
      <c r="B336" s="40" t="s">
        <v>139</v>
      </c>
      <c r="C336" s="120">
        <v>1400</v>
      </c>
      <c r="D336" s="121">
        <f t="shared" si="5"/>
        <v>1</v>
      </c>
      <c r="E336" s="179"/>
      <c r="H336" s="204" t="s">
        <v>968</v>
      </c>
      <c r="I336" s="166" t="s">
        <v>656</v>
      </c>
      <c r="J336" s="167">
        <v>100</v>
      </c>
      <c r="K336" s="167">
        <v>100</v>
      </c>
      <c r="L336" s="167">
        <v>100</v>
      </c>
      <c r="M336" s="167">
        <v>100</v>
      </c>
      <c r="N336" s="167">
        <v>100</v>
      </c>
      <c r="O336" s="167">
        <v>100</v>
      </c>
      <c r="P336" s="167">
        <v>100</v>
      </c>
      <c r="Q336" s="167">
        <v>100</v>
      </c>
      <c r="R336" s="167">
        <v>100</v>
      </c>
      <c r="S336" s="167">
        <v>100</v>
      </c>
      <c r="T336" s="167">
        <v>100</v>
      </c>
      <c r="U336" s="167">
        <v>100</v>
      </c>
      <c r="V336" s="167">
        <v>100</v>
      </c>
      <c r="W336" s="167">
        <v>100</v>
      </c>
    </row>
    <row r="337" spans="1:23" x14ac:dyDescent="0.3">
      <c r="A337" s="40">
        <v>16202</v>
      </c>
      <c r="B337" s="40" t="s">
        <v>343</v>
      </c>
      <c r="C337" s="120">
        <v>1400</v>
      </c>
      <c r="D337" s="121">
        <f t="shared" si="5"/>
        <v>1</v>
      </c>
      <c r="E337" s="179"/>
      <c r="H337" s="205" t="s">
        <v>968</v>
      </c>
      <c r="I337" s="206" t="s">
        <v>676</v>
      </c>
      <c r="J337" s="207">
        <v>100</v>
      </c>
      <c r="K337" s="207">
        <v>100</v>
      </c>
      <c r="L337" s="207">
        <v>100</v>
      </c>
      <c r="M337" s="207">
        <v>100</v>
      </c>
      <c r="N337" s="207">
        <v>100</v>
      </c>
      <c r="O337" s="207">
        <v>100</v>
      </c>
      <c r="P337" s="207">
        <v>100</v>
      </c>
      <c r="Q337" s="207">
        <v>100</v>
      </c>
      <c r="R337" s="207">
        <v>100</v>
      </c>
      <c r="S337" s="207">
        <v>100</v>
      </c>
      <c r="T337" s="207">
        <v>100</v>
      </c>
      <c r="U337" s="207">
        <v>100</v>
      </c>
      <c r="V337" s="207">
        <v>100</v>
      </c>
      <c r="W337" s="207">
        <v>100</v>
      </c>
    </row>
    <row r="338" spans="1:23" x14ac:dyDescent="0.3">
      <c r="A338" s="40">
        <v>16203</v>
      </c>
      <c r="B338" s="40" t="s">
        <v>342</v>
      </c>
      <c r="C338" s="120">
        <v>1400</v>
      </c>
      <c r="D338" s="121">
        <f t="shared" si="5"/>
        <v>1</v>
      </c>
      <c r="E338" s="179"/>
      <c r="H338" s="204" t="s">
        <v>968</v>
      </c>
      <c r="I338" s="166" t="s">
        <v>706</v>
      </c>
      <c r="J338" s="167">
        <v>100</v>
      </c>
      <c r="K338" s="167">
        <v>100</v>
      </c>
      <c r="L338" s="167">
        <v>100</v>
      </c>
      <c r="M338" s="167">
        <v>100</v>
      </c>
      <c r="N338" s="167">
        <v>100</v>
      </c>
      <c r="O338" s="167">
        <v>100</v>
      </c>
      <c r="P338" s="167">
        <v>100</v>
      </c>
      <c r="Q338" s="167">
        <v>100</v>
      </c>
      <c r="R338" s="167">
        <v>100</v>
      </c>
      <c r="S338" s="167">
        <v>100</v>
      </c>
      <c r="T338" s="167">
        <v>100</v>
      </c>
      <c r="U338" s="167">
        <v>100</v>
      </c>
      <c r="V338" s="167">
        <v>100</v>
      </c>
      <c r="W338" s="167">
        <v>100</v>
      </c>
    </row>
    <row r="339" spans="1:23" x14ac:dyDescent="0.3">
      <c r="A339" s="40">
        <v>16204</v>
      </c>
      <c r="B339" s="40" t="s">
        <v>329</v>
      </c>
      <c r="C339" s="120">
        <v>1400</v>
      </c>
      <c r="D339" s="121">
        <f t="shared" si="5"/>
        <v>1</v>
      </c>
      <c r="E339" s="179"/>
      <c r="H339" s="205" t="s">
        <v>968</v>
      </c>
      <c r="I339" s="206" t="s">
        <v>721</v>
      </c>
      <c r="J339" s="207">
        <v>100</v>
      </c>
      <c r="K339" s="207">
        <v>100</v>
      </c>
      <c r="L339" s="207">
        <v>100</v>
      </c>
      <c r="M339" s="207">
        <v>100</v>
      </c>
      <c r="N339" s="207">
        <v>100</v>
      </c>
      <c r="O339" s="207">
        <v>100</v>
      </c>
      <c r="P339" s="207">
        <v>100</v>
      </c>
      <c r="Q339" s="207">
        <v>100</v>
      </c>
      <c r="R339" s="207">
        <v>100</v>
      </c>
      <c r="S339" s="207">
        <v>100</v>
      </c>
      <c r="T339" s="207">
        <v>100</v>
      </c>
      <c r="U339" s="207">
        <v>100</v>
      </c>
      <c r="V339" s="207">
        <v>100</v>
      </c>
      <c r="W339" s="207">
        <v>100</v>
      </c>
    </row>
    <row r="340" spans="1:23" x14ac:dyDescent="0.3">
      <c r="A340" s="40">
        <v>16205</v>
      </c>
      <c r="B340" s="40" t="s">
        <v>263</v>
      </c>
      <c r="C340" s="120">
        <v>1400</v>
      </c>
      <c r="D340" s="121">
        <f t="shared" si="5"/>
        <v>1</v>
      </c>
      <c r="E340" s="179"/>
      <c r="H340" s="204" t="s">
        <v>968</v>
      </c>
      <c r="I340" s="166" t="s">
        <v>970</v>
      </c>
      <c r="J340" s="167">
        <v>100</v>
      </c>
      <c r="K340" s="167">
        <v>100</v>
      </c>
      <c r="L340" s="167">
        <v>100</v>
      </c>
      <c r="M340" s="167">
        <v>100</v>
      </c>
      <c r="N340" s="167">
        <v>100</v>
      </c>
      <c r="O340" s="167">
        <v>100</v>
      </c>
      <c r="P340" s="167">
        <v>100</v>
      </c>
      <c r="Q340" s="167">
        <v>100</v>
      </c>
      <c r="R340" s="167">
        <v>100</v>
      </c>
      <c r="S340" s="167">
        <v>100</v>
      </c>
      <c r="T340" s="167">
        <v>100</v>
      </c>
      <c r="U340" s="167">
        <v>100</v>
      </c>
      <c r="V340" s="167">
        <v>100</v>
      </c>
      <c r="W340" s="167">
        <v>100</v>
      </c>
    </row>
    <row r="341" spans="1:23" x14ac:dyDescent="0.3">
      <c r="A341" s="40">
        <v>16206</v>
      </c>
      <c r="B341" s="40" t="s">
        <v>190</v>
      </c>
      <c r="C341" s="120">
        <v>1400</v>
      </c>
      <c r="D341" s="121">
        <f t="shared" si="5"/>
        <v>1</v>
      </c>
      <c r="E341" s="179"/>
      <c r="H341" s="205" t="s">
        <v>968</v>
      </c>
      <c r="I341" s="206" t="s">
        <v>858</v>
      </c>
      <c r="J341" s="207">
        <v>100</v>
      </c>
      <c r="K341" s="207">
        <v>100</v>
      </c>
      <c r="L341" s="207">
        <v>100</v>
      </c>
      <c r="M341" s="207">
        <v>100</v>
      </c>
      <c r="N341" s="207">
        <v>100</v>
      </c>
      <c r="O341" s="207">
        <v>100</v>
      </c>
      <c r="P341" s="207">
        <v>100</v>
      </c>
      <c r="Q341" s="207">
        <v>100</v>
      </c>
      <c r="R341" s="207">
        <v>100</v>
      </c>
      <c r="S341" s="207">
        <v>100</v>
      </c>
      <c r="T341" s="207">
        <v>100</v>
      </c>
      <c r="U341" s="207">
        <v>100</v>
      </c>
      <c r="V341" s="207">
        <v>100</v>
      </c>
      <c r="W341" s="207">
        <v>100</v>
      </c>
    </row>
    <row r="342" spans="1:23" x14ac:dyDescent="0.3">
      <c r="A342" s="40">
        <v>16207</v>
      </c>
      <c r="B342" s="40" t="s">
        <v>312</v>
      </c>
      <c r="C342" s="120">
        <v>1400</v>
      </c>
      <c r="D342" s="121">
        <f t="shared" si="5"/>
        <v>1</v>
      </c>
      <c r="E342" s="179"/>
      <c r="H342" s="204" t="s">
        <v>968</v>
      </c>
      <c r="I342" s="166" t="s">
        <v>906</v>
      </c>
      <c r="J342" s="167">
        <v>100</v>
      </c>
      <c r="K342" s="167">
        <v>100</v>
      </c>
      <c r="L342" s="167">
        <v>100</v>
      </c>
      <c r="M342" s="167">
        <v>100</v>
      </c>
      <c r="N342" s="167">
        <v>100</v>
      </c>
      <c r="O342" s="167">
        <v>100</v>
      </c>
      <c r="P342" s="167">
        <v>100</v>
      </c>
      <c r="Q342" s="167">
        <v>100</v>
      </c>
      <c r="R342" s="167">
        <v>100</v>
      </c>
      <c r="S342" s="167">
        <v>100</v>
      </c>
      <c r="T342" s="167">
        <v>100</v>
      </c>
      <c r="U342" s="167">
        <v>100</v>
      </c>
      <c r="V342" s="167">
        <v>100</v>
      </c>
      <c r="W342" s="167">
        <v>100</v>
      </c>
    </row>
    <row r="343" spans="1:23" x14ac:dyDescent="0.3">
      <c r="A343" s="40">
        <v>16301</v>
      </c>
      <c r="B343" s="40" t="s">
        <v>91</v>
      </c>
      <c r="C343" s="120">
        <v>1400</v>
      </c>
      <c r="D343" s="121">
        <f t="shared" si="5"/>
        <v>1</v>
      </c>
      <c r="E343" s="179"/>
      <c r="H343" s="205" t="s">
        <v>971</v>
      </c>
      <c r="I343" s="206" t="s">
        <v>972</v>
      </c>
      <c r="J343" s="207">
        <v>100</v>
      </c>
      <c r="K343" s="207">
        <v>100</v>
      </c>
      <c r="L343" s="207">
        <v>100</v>
      </c>
      <c r="M343" s="207">
        <v>100</v>
      </c>
      <c r="N343" s="207">
        <v>100</v>
      </c>
      <c r="O343" s="207">
        <v>100</v>
      </c>
      <c r="P343" s="207">
        <v>100</v>
      </c>
      <c r="Q343" s="207">
        <v>100</v>
      </c>
      <c r="R343" s="207">
        <v>100</v>
      </c>
      <c r="S343" s="207">
        <v>100</v>
      </c>
      <c r="T343" s="207">
        <v>100</v>
      </c>
      <c r="U343" s="207">
        <v>100</v>
      </c>
      <c r="V343" s="207">
        <v>100</v>
      </c>
      <c r="W343" s="207">
        <v>100</v>
      </c>
    </row>
    <row r="344" spans="1:23" x14ac:dyDescent="0.3">
      <c r="A344" s="40">
        <v>16302</v>
      </c>
      <c r="B344" s="40" t="s">
        <v>290</v>
      </c>
      <c r="C344" s="120">
        <v>1400</v>
      </c>
      <c r="D344" s="121">
        <f t="shared" si="5"/>
        <v>1</v>
      </c>
      <c r="E344" s="179"/>
      <c r="H344" s="204" t="s">
        <v>971</v>
      </c>
      <c r="I344" s="166" t="s">
        <v>722</v>
      </c>
      <c r="J344" s="167">
        <v>100</v>
      </c>
      <c r="K344" s="167">
        <v>100</v>
      </c>
      <c r="L344" s="167">
        <v>100</v>
      </c>
      <c r="M344" s="167">
        <v>100</v>
      </c>
      <c r="N344" s="167">
        <v>100</v>
      </c>
      <c r="O344" s="167">
        <v>100</v>
      </c>
      <c r="P344" s="167">
        <v>100</v>
      </c>
      <c r="Q344" s="167">
        <v>100</v>
      </c>
      <c r="R344" s="167">
        <v>100</v>
      </c>
      <c r="S344" s="167">
        <v>100</v>
      </c>
      <c r="T344" s="167">
        <v>100</v>
      </c>
      <c r="U344" s="167">
        <v>100</v>
      </c>
      <c r="V344" s="167">
        <v>100</v>
      </c>
      <c r="W344" s="167">
        <v>100</v>
      </c>
    </row>
    <row r="345" spans="1:23" x14ac:dyDescent="0.3">
      <c r="A345" s="40">
        <v>16303</v>
      </c>
      <c r="B345" s="40" t="s">
        <v>315</v>
      </c>
      <c r="C345" s="120">
        <v>1400</v>
      </c>
      <c r="D345" s="121">
        <f t="shared" si="5"/>
        <v>1</v>
      </c>
      <c r="E345" s="179"/>
      <c r="H345" s="205" t="s">
        <v>971</v>
      </c>
      <c r="I345" s="206" t="s">
        <v>973</v>
      </c>
      <c r="J345" s="207">
        <v>100</v>
      </c>
      <c r="K345" s="207">
        <v>100</v>
      </c>
      <c r="L345" s="207">
        <v>100</v>
      </c>
      <c r="M345" s="207">
        <v>100</v>
      </c>
      <c r="N345" s="207">
        <v>100</v>
      </c>
      <c r="O345" s="207">
        <v>100</v>
      </c>
      <c r="P345" s="207">
        <v>100</v>
      </c>
      <c r="Q345" s="207">
        <v>100</v>
      </c>
      <c r="R345" s="207">
        <v>100</v>
      </c>
      <c r="S345" s="207">
        <v>100</v>
      </c>
      <c r="T345" s="207">
        <v>100</v>
      </c>
      <c r="U345" s="207">
        <v>100</v>
      </c>
      <c r="V345" s="207">
        <v>100</v>
      </c>
      <c r="W345" s="207">
        <v>100</v>
      </c>
    </row>
    <row r="346" spans="1:23" x14ac:dyDescent="0.3">
      <c r="A346" s="40">
        <v>16304</v>
      </c>
      <c r="B346" s="40" t="s">
        <v>287</v>
      </c>
      <c r="C346" s="120">
        <v>1400</v>
      </c>
      <c r="D346" s="121">
        <f t="shared" si="5"/>
        <v>1</v>
      </c>
      <c r="E346" s="179"/>
      <c r="H346" s="204" t="s">
        <v>971</v>
      </c>
      <c r="I346" s="166" t="s">
        <v>811</v>
      </c>
      <c r="J346" s="167">
        <v>100</v>
      </c>
      <c r="K346" s="167">
        <v>100</v>
      </c>
      <c r="L346" s="167">
        <v>100</v>
      </c>
      <c r="M346" s="167">
        <v>100</v>
      </c>
      <c r="N346" s="167">
        <v>100</v>
      </c>
      <c r="O346" s="167">
        <v>100</v>
      </c>
      <c r="P346" s="167">
        <v>100</v>
      </c>
      <c r="Q346" s="167">
        <v>100</v>
      </c>
      <c r="R346" s="167">
        <v>100</v>
      </c>
      <c r="S346" s="167">
        <v>100</v>
      </c>
      <c r="T346" s="167">
        <v>100</v>
      </c>
      <c r="U346" s="167">
        <v>100</v>
      </c>
      <c r="V346" s="167">
        <v>100</v>
      </c>
      <c r="W346" s="167">
        <v>100</v>
      </c>
    </row>
    <row r="347" spans="1:23" x14ac:dyDescent="0.3">
      <c r="A347" s="40">
        <v>16305</v>
      </c>
      <c r="B347" s="40" t="s">
        <v>268</v>
      </c>
      <c r="C347" s="120">
        <v>1400</v>
      </c>
      <c r="D347" s="121">
        <f t="shared" si="5"/>
        <v>1</v>
      </c>
      <c r="E347" s="179"/>
      <c r="H347" s="205" t="s">
        <v>971</v>
      </c>
      <c r="I347" s="206" t="s">
        <v>813</v>
      </c>
      <c r="J347" s="207">
        <v>100</v>
      </c>
      <c r="K347" s="207">
        <v>100</v>
      </c>
      <c r="L347" s="207">
        <v>100</v>
      </c>
      <c r="M347" s="207">
        <v>100</v>
      </c>
      <c r="N347" s="207">
        <v>100</v>
      </c>
      <c r="O347" s="207">
        <v>100</v>
      </c>
      <c r="P347" s="207">
        <v>100</v>
      </c>
      <c r="Q347" s="207">
        <v>100</v>
      </c>
      <c r="R347" s="207">
        <v>100</v>
      </c>
      <c r="S347" s="207">
        <v>100</v>
      </c>
      <c r="T347" s="207">
        <v>100</v>
      </c>
      <c r="U347" s="207">
        <v>100</v>
      </c>
      <c r="V347" s="207">
        <v>100</v>
      </c>
      <c r="W347" s="207">
        <v>100</v>
      </c>
    </row>
    <row r="348" spans="1:23" x14ac:dyDescent="0.3">
      <c r="H348" s="204" t="s">
        <v>971</v>
      </c>
      <c r="I348" s="166" t="s">
        <v>824</v>
      </c>
      <c r="J348" s="167">
        <v>100</v>
      </c>
      <c r="K348" s="167">
        <v>100</v>
      </c>
      <c r="L348" s="167">
        <v>100</v>
      </c>
      <c r="M348" s="167">
        <v>100</v>
      </c>
      <c r="N348" s="167">
        <v>100</v>
      </c>
      <c r="O348" s="167">
        <v>100</v>
      </c>
      <c r="P348" s="167">
        <v>100</v>
      </c>
      <c r="Q348" s="167">
        <v>100</v>
      </c>
      <c r="R348" s="167">
        <v>100</v>
      </c>
      <c r="S348" s="167">
        <v>100</v>
      </c>
      <c r="T348" s="167">
        <v>100</v>
      </c>
      <c r="U348" s="167">
        <v>100</v>
      </c>
      <c r="V348" s="167">
        <v>100</v>
      </c>
      <c r="W348" s="167">
        <v>100</v>
      </c>
    </row>
    <row r="349" spans="1:23" x14ac:dyDescent="0.3">
      <c r="H349" s="205" t="s">
        <v>971</v>
      </c>
      <c r="I349" s="206" t="s">
        <v>860</v>
      </c>
      <c r="J349" s="207">
        <v>100</v>
      </c>
      <c r="K349" s="207">
        <v>100</v>
      </c>
      <c r="L349" s="207">
        <v>100</v>
      </c>
      <c r="M349" s="207">
        <v>100</v>
      </c>
      <c r="N349" s="207">
        <v>100</v>
      </c>
      <c r="O349" s="207">
        <v>100</v>
      </c>
      <c r="P349" s="207">
        <v>100</v>
      </c>
      <c r="Q349" s="207">
        <v>100</v>
      </c>
      <c r="R349" s="207">
        <v>100</v>
      </c>
      <c r="S349" s="207">
        <v>100</v>
      </c>
      <c r="T349" s="207">
        <v>100</v>
      </c>
      <c r="U349" s="207">
        <v>100</v>
      </c>
      <c r="V349" s="207">
        <v>100</v>
      </c>
      <c r="W349" s="207">
        <v>100</v>
      </c>
    </row>
    <row r="350" spans="1:23" x14ac:dyDescent="0.3">
      <c r="H350" s="204" t="s">
        <v>971</v>
      </c>
      <c r="I350" s="166" t="s">
        <v>872</v>
      </c>
      <c r="J350" s="167">
        <v>100</v>
      </c>
      <c r="K350" s="167">
        <v>100</v>
      </c>
      <c r="L350" s="167">
        <v>100</v>
      </c>
      <c r="M350" s="167">
        <v>100</v>
      </c>
      <c r="N350" s="167">
        <v>100</v>
      </c>
      <c r="O350" s="167">
        <v>100</v>
      </c>
      <c r="P350" s="167">
        <v>100</v>
      </c>
      <c r="Q350" s="167">
        <v>100</v>
      </c>
      <c r="R350" s="167">
        <v>100</v>
      </c>
      <c r="S350" s="167">
        <v>100</v>
      </c>
      <c r="T350" s="167">
        <v>100</v>
      </c>
      <c r="U350" s="167">
        <v>100</v>
      </c>
      <c r="V350" s="167">
        <v>100</v>
      </c>
      <c r="W350" s="167">
        <v>100</v>
      </c>
    </row>
    <row r="351" spans="1:23" x14ac:dyDescent="0.3">
      <c r="H351" s="205" t="s">
        <v>971</v>
      </c>
      <c r="I351" s="206" t="s">
        <v>900</v>
      </c>
      <c r="J351" s="207">
        <v>100</v>
      </c>
      <c r="K351" s="207">
        <v>100</v>
      </c>
      <c r="L351" s="207">
        <v>100</v>
      </c>
      <c r="M351" s="207">
        <v>100</v>
      </c>
      <c r="N351" s="207">
        <v>100</v>
      </c>
      <c r="O351" s="207">
        <v>100</v>
      </c>
      <c r="P351" s="207">
        <v>100</v>
      </c>
      <c r="Q351" s="207">
        <v>100</v>
      </c>
      <c r="R351" s="207">
        <v>100</v>
      </c>
      <c r="S351" s="207">
        <v>100</v>
      </c>
      <c r="T351" s="207">
        <v>100</v>
      </c>
      <c r="U351" s="207">
        <v>100</v>
      </c>
      <c r="V351" s="207">
        <v>100</v>
      </c>
      <c r="W351" s="207">
        <v>100</v>
      </c>
    </row>
    <row r="352" spans="1:23" x14ac:dyDescent="0.3">
      <c r="H352" s="204" t="s">
        <v>971</v>
      </c>
      <c r="I352" s="166" t="s">
        <v>905</v>
      </c>
      <c r="J352" s="167">
        <v>100</v>
      </c>
      <c r="K352" s="167">
        <v>100</v>
      </c>
      <c r="L352" s="167">
        <v>100</v>
      </c>
      <c r="M352" s="167">
        <v>100</v>
      </c>
      <c r="N352" s="167">
        <v>100</v>
      </c>
      <c r="O352" s="167">
        <v>100</v>
      </c>
      <c r="P352" s="167">
        <v>100</v>
      </c>
      <c r="Q352" s="167">
        <v>100</v>
      </c>
      <c r="R352" s="167">
        <v>100</v>
      </c>
      <c r="S352" s="167">
        <v>100</v>
      </c>
      <c r="T352" s="167">
        <v>100</v>
      </c>
      <c r="U352" s="167">
        <v>100</v>
      </c>
      <c r="V352" s="167">
        <v>100</v>
      </c>
      <c r="W352" s="167">
        <v>100</v>
      </c>
    </row>
    <row r="353" spans="8:23" x14ac:dyDescent="0.3">
      <c r="H353" s="169"/>
      <c r="I353" s="170"/>
      <c r="J353" s="171"/>
      <c r="K353" s="171"/>
      <c r="L353" s="171"/>
      <c r="M353" s="171"/>
      <c r="N353" s="171"/>
      <c r="O353" s="171"/>
      <c r="P353" s="171"/>
      <c r="Q353" s="171"/>
      <c r="R353" s="171"/>
      <c r="S353" s="171"/>
      <c r="T353" s="171"/>
      <c r="U353" s="171"/>
      <c r="V353" s="171"/>
      <c r="W353" s="171"/>
    </row>
    <row r="354" spans="8:23" x14ac:dyDescent="0.3">
      <c r="H354" s="172" t="s">
        <v>426</v>
      </c>
      <c r="I354" s="173"/>
      <c r="J354" s="174"/>
      <c r="K354" s="174"/>
      <c r="L354" s="174"/>
      <c r="M354" s="174"/>
      <c r="N354" s="174"/>
      <c r="O354" s="174"/>
      <c r="P354" s="174"/>
      <c r="Q354" s="174"/>
      <c r="R354" s="174"/>
      <c r="S354" s="174"/>
      <c r="T354" s="174"/>
      <c r="U354" s="174"/>
      <c r="V354" s="174"/>
      <c r="W354" s="174"/>
    </row>
    <row r="355" spans="8:23" x14ac:dyDescent="0.3">
      <c r="H355" s="175" t="s">
        <v>427</v>
      </c>
      <c r="I355" s="175"/>
      <c r="J355" s="175"/>
      <c r="K355" s="175"/>
      <c r="L355" s="175"/>
      <c r="M355" s="175"/>
      <c r="N355" s="175"/>
      <c r="O355" s="175"/>
      <c r="P355" s="175"/>
      <c r="Q355" s="175"/>
      <c r="R355" s="175"/>
      <c r="S355" s="175"/>
      <c r="T355" s="175"/>
      <c r="U355" s="175"/>
      <c r="V355" s="175"/>
      <c r="W355" s="175"/>
    </row>
    <row r="356" spans="8:23" x14ac:dyDescent="0.3">
      <c r="H356" s="230" t="s">
        <v>428</v>
      </c>
      <c r="I356" s="230"/>
      <c r="J356" s="230"/>
      <c r="K356" s="230"/>
      <c r="L356" s="230"/>
      <c r="M356" s="230"/>
      <c r="N356" s="230"/>
      <c r="O356" s="230"/>
      <c r="P356" s="230"/>
      <c r="Q356" s="230"/>
      <c r="R356" s="230"/>
      <c r="S356" s="230"/>
      <c r="T356" s="230"/>
      <c r="U356" s="230"/>
      <c r="V356" s="230"/>
      <c r="W356" s="230"/>
    </row>
    <row r="357" spans="8:23" x14ac:dyDescent="0.3">
      <c r="H357" s="231" t="s">
        <v>429</v>
      </c>
      <c r="I357" s="231"/>
      <c r="J357" s="231"/>
      <c r="K357" s="231"/>
      <c r="L357" s="231"/>
      <c r="M357" s="231"/>
      <c r="N357" s="231"/>
      <c r="O357" s="231"/>
      <c r="P357" s="231"/>
      <c r="Q357" s="231"/>
      <c r="R357" s="231"/>
      <c r="S357" s="231"/>
      <c r="T357" s="231"/>
      <c r="U357" s="231"/>
      <c r="V357" s="231"/>
      <c r="W357" s="231"/>
    </row>
    <row r="358" spans="8:23" x14ac:dyDescent="0.3">
      <c r="H358" s="230" t="s">
        <v>430</v>
      </c>
      <c r="I358" s="230"/>
      <c r="J358" s="230"/>
      <c r="K358" s="230"/>
      <c r="L358" s="230"/>
      <c r="M358" s="230"/>
      <c r="N358" s="230"/>
      <c r="O358" s="230"/>
      <c r="P358" s="230"/>
      <c r="Q358" s="230"/>
      <c r="R358" s="230"/>
      <c r="S358" s="230"/>
      <c r="T358" s="230"/>
      <c r="U358" s="230"/>
      <c r="V358" s="230"/>
      <c r="W358" s="230"/>
    </row>
    <row r="359" spans="8:23" x14ac:dyDescent="0.3">
      <c r="H359" s="230" t="s">
        <v>431</v>
      </c>
      <c r="I359" s="230"/>
      <c r="J359" s="230"/>
      <c r="K359" s="230"/>
      <c r="L359" s="230"/>
      <c r="M359" s="230"/>
      <c r="N359" s="230"/>
      <c r="O359" s="230"/>
      <c r="P359" s="230"/>
      <c r="Q359" s="230"/>
      <c r="R359" s="230"/>
      <c r="S359" s="230"/>
      <c r="T359" s="230"/>
      <c r="U359" s="230"/>
      <c r="V359" s="230"/>
      <c r="W359" s="230"/>
    </row>
    <row r="360" spans="8:23" x14ac:dyDescent="0.3"/>
  </sheetData>
  <sheetProtection algorithmName="SHA-512" hashValue="7yv1zOp4CJ5+wYrTjMSau1knxgFKoSGgZcBvlY88beGdsEwYwc63fLur7RJdUkfkAOKeUdjjQeQmUxUaOtP58A==" saltValue="yYKXGCn+IlO/q3qVvFKLIg==" spinCount="100000" sheet="1" objects="1" scenarios="1"/>
  <mergeCells count="12">
    <mergeCell ref="A1:D1"/>
    <mergeCell ref="I1:O1"/>
    <mergeCell ref="I2:O2"/>
    <mergeCell ref="R2:W2"/>
    <mergeCell ref="I3:O4"/>
    <mergeCell ref="R3:W3"/>
    <mergeCell ref="R4:W4"/>
    <mergeCell ref="J6:O6"/>
    <mergeCell ref="H356:W356"/>
    <mergeCell ref="H357:W357"/>
    <mergeCell ref="H358:W358"/>
    <mergeCell ref="H359:W359"/>
  </mergeCells>
  <phoneticPr fontId="5" type="noConversion"/>
  <conditionalFormatting sqref="W2:W5">
    <cfRule type="iconSet" priority="4">
      <iconSet showValue="0">
        <cfvo type="percent" val="0"/>
        <cfvo type="num" val="-100" gte="0"/>
        <cfvo type="num" val="50" gte="0"/>
      </iconSet>
    </cfRule>
  </conditionalFormatting>
  <conditionalFormatting sqref="R2:R4">
    <cfRule type="iconSet" priority="3">
      <iconSet showValue="0">
        <cfvo type="percent" val="0"/>
        <cfvo type="num" val="-100" gte="0"/>
        <cfvo type="num" val="50" gte="0"/>
      </iconSet>
    </cfRule>
  </conditionalFormatting>
  <conditionalFormatting sqref="W5 Q2:Q4">
    <cfRule type="iconSet" priority="2">
      <iconSet showValue="0">
        <cfvo type="percent" val="0"/>
        <cfvo type="num" val="-100" gte="0"/>
        <cfvo type="num" val="50" gte="0"/>
      </iconSet>
    </cfRule>
  </conditionalFormatting>
  <conditionalFormatting sqref="J8:W352">
    <cfRule type="iconSet" priority="1">
      <iconSet showValue="0">
        <cfvo type="percent" val="0"/>
        <cfvo type="num" val="50"/>
        <cfvo type="num" val="100"/>
      </iconSet>
    </cfRule>
  </conditionalFormatting>
  <pageMargins left="0.7" right="0.7" top="0.75" bottom="0.75" header="0.3" footer="0.3"/>
  <pageSetup orientation="portrait" verticalDpi="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79998168889431442"/>
  </sheetPr>
  <dimension ref="A1:H352"/>
  <sheetViews>
    <sheetView showGridLines="0" showRowColHeaders="0" workbookViewId="0">
      <selection sqref="A1:D1"/>
    </sheetView>
  </sheetViews>
  <sheetFormatPr baseColWidth="10" defaultColWidth="0" defaultRowHeight="14.4" zeroHeight="1" x14ac:dyDescent="0.3"/>
  <cols>
    <col min="1" max="1" width="8.109375" bestFit="1" customWidth="1"/>
    <col min="2" max="2" width="29.33203125" bestFit="1" customWidth="1"/>
    <col min="3" max="3" width="21" style="6" bestFit="1" customWidth="1"/>
    <col min="4" max="4" width="17" style="10" bestFit="1" customWidth="1"/>
    <col min="5" max="5" width="17" style="132" hidden="1" customWidth="1"/>
    <col min="6" max="8" width="0" hidden="1" customWidth="1"/>
    <col min="9" max="16384" width="11.5546875" hidden="1"/>
  </cols>
  <sheetData>
    <row r="1" spans="1:8" x14ac:dyDescent="0.3">
      <c r="A1" s="228" t="s">
        <v>979</v>
      </c>
      <c r="B1" s="228"/>
      <c r="C1" s="228"/>
      <c r="D1" s="228"/>
      <c r="E1" s="14"/>
    </row>
    <row r="2" spans="1:8" ht="60" customHeight="1" x14ac:dyDescent="0.3">
      <c r="A2" s="127" t="s">
        <v>0</v>
      </c>
      <c r="B2" s="127" t="s">
        <v>355</v>
      </c>
      <c r="C2" s="127" t="s">
        <v>409</v>
      </c>
      <c r="D2" s="138" t="s">
        <v>402</v>
      </c>
      <c r="E2" s="131"/>
    </row>
    <row r="3" spans="1:8" x14ac:dyDescent="0.3">
      <c r="A3" s="2">
        <v>1101</v>
      </c>
      <c r="B3" s="2" t="s">
        <v>59</v>
      </c>
      <c r="C3" s="151">
        <v>83.72</v>
      </c>
      <c r="D3" s="102">
        <f t="shared" ref="D3:D66" si="0">+C3/100</f>
        <v>0.83719999999999994</v>
      </c>
      <c r="E3" s="57"/>
      <c r="F3" s="213"/>
      <c r="G3" s="179"/>
      <c r="H3" s="179"/>
    </row>
    <row r="4" spans="1:8" x14ac:dyDescent="0.3">
      <c r="A4" s="2">
        <v>1107</v>
      </c>
      <c r="B4" s="2" t="s">
        <v>68</v>
      </c>
      <c r="C4" s="151">
        <v>94.26</v>
      </c>
      <c r="D4" s="102">
        <f t="shared" si="0"/>
        <v>0.9426000000000001</v>
      </c>
      <c r="E4" s="57"/>
      <c r="F4" s="213"/>
      <c r="G4" s="179"/>
      <c r="H4" s="179"/>
    </row>
    <row r="5" spans="1:8" x14ac:dyDescent="0.3">
      <c r="A5" s="2">
        <v>1401</v>
      </c>
      <c r="B5" s="2" t="s">
        <v>217</v>
      </c>
      <c r="C5" s="151">
        <v>95.03</v>
      </c>
      <c r="D5" s="102">
        <f t="shared" si="0"/>
        <v>0.95030000000000003</v>
      </c>
      <c r="E5" s="57"/>
      <c r="F5" s="213"/>
      <c r="G5" s="179"/>
      <c r="H5" s="179"/>
    </row>
    <row r="6" spans="1:8" x14ac:dyDescent="0.3">
      <c r="A6" s="2">
        <v>1402</v>
      </c>
      <c r="B6" s="2" t="s">
        <v>258</v>
      </c>
      <c r="C6" s="151">
        <v>78.59</v>
      </c>
      <c r="D6" s="102">
        <f t="shared" si="0"/>
        <v>0.78590000000000004</v>
      </c>
      <c r="E6" s="57"/>
      <c r="F6" s="213"/>
      <c r="G6" s="179"/>
      <c r="H6" s="179"/>
    </row>
    <row r="7" spans="1:8" x14ac:dyDescent="0.3">
      <c r="A7" s="2">
        <v>1403</v>
      </c>
      <c r="B7" s="2" t="s">
        <v>331</v>
      </c>
      <c r="C7" s="151">
        <v>53.53</v>
      </c>
      <c r="D7" s="102">
        <f t="shared" si="0"/>
        <v>0.5353</v>
      </c>
      <c r="E7" s="57"/>
      <c r="F7" s="213"/>
      <c r="G7" s="179"/>
      <c r="H7" s="179"/>
    </row>
    <row r="8" spans="1:8" x14ac:dyDescent="0.3">
      <c r="A8" s="2">
        <v>1404</v>
      </c>
      <c r="B8" s="2" t="s">
        <v>259</v>
      </c>
      <c r="C8" s="151">
        <v>53.51</v>
      </c>
      <c r="D8" s="102">
        <f t="shared" si="0"/>
        <v>0.53510000000000002</v>
      </c>
      <c r="E8" s="57"/>
      <c r="F8" s="213"/>
      <c r="G8" s="179"/>
      <c r="H8" s="179"/>
    </row>
    <row r="9" spans="1:8" x14ac:dyDescent="0.3">
      <c r="A9" s="2">
        <v>1405</v>
      </c>
      <c r="B9" s="2" t="s">
        <v>206</v>
      </c>
      <c r="C9" s="151">
        <v>82.56</v>
      </c>
      <c r="D9" s="102">
        <f t="shared" si="0"/>
        <v>0.8256</v>
      </c>
      <c r="E9" s="57"/>
      <c r="F9" s="213"/>
      <c r="G9" s="179"/>
      <c r="H9" s="179"/>
    </row>
    <row r="10" spans="1:8" x14ac:dyDescent="0.3">
      <c r="A10" s="2">
        <v>2101</v>
      </c>
      <c r="B10" s="2" t="s">
        <v>28</v>
      </c>
      <c r="C10" s="151">
        <v>70.47</v>
      </c>
      <c r="D10" s="102">
        <f t="shared" si="0"/>
        <v>0.70469999999999999</v>
      </c>
      <c r="E10" s="57"/>
      <c r="F10" s="213"/>
      <c r="G10" s="179"/>
      <c r="H10" s="179"/>
    </row>
    <row r="11" spans="1:8" x14ac:dyDescent="0.3">
      <c r="A11" s="2">
        <v>2102</v>
      </c>
      <c r="B11" s="2" t="s">
        <v>141</v>
      </c>
      <c r="C11" s="151">
        <v>75.239999999999995</v>
      </c>
      <c r="D11" s="102">
        <f t="shared" si="0"/>
        <v>0.75239999999999996</v>
      </c>
      <c r="E11" s="57"/>
      <c r="F11" s="213"/>
      <c r="G11" s="179"/>
      <c r="H11" s="179"/>
    </row>
    <row r="12" spans="1:8" x14ac:dyDescent="0.3">
      <c r="A12" s="2">
        <v>2103</v>
      </c>
      <c r="B12" s="2" t="s">
        <v>203</v>
      </c>
      <c r="C12" s="151">
        <v>67.23</v>
      </c>
      <c r="D12" s="102">
        <f t="shared" si="0"/>
        <v>0.67230000000000001</v>
      </c>
      <c r="E12" s="57"/>
      <c r="F12" s="213"/>
      <c r="G12" s="179"/>
      <c r="H12" s="179"/>
    </row>
    <row r="13" spans="1:8" x14ac:dyDescent="0.3">
      <c r="A13" s="2">
        <v>2104</v>
      </c>
      <c r="B13" s="2" t="s">
        <v>127</v>
      </c>
      <c r="C13" s="151">
        <v>58.64</v>
      </c>
      <c r="D13" s="102">
        <f t="shared" si="0"/>
        <v>0.58640000000000003</v>
      </c>
      <c r="E13" s="57"/>
      <c r="F13" s="213"/>
      <c r="G13" s="179"/>
      <c r="H13" s="179"/>
    </row>
    <row r="14" spans="1:8" x14ac:dyDescent="0.3">
      <c r="A14" s="2">
        <v>2201</v>
      </c>
      <c r="B14" s="2" t="s">
        <v>72</v>
      </c>
      <c r="C14" s="151">
        <v>81.430000000000007</v>
      </c>
      <c r="D14" s="102">
        <f t="shared" si="0"/>
        <v>0.81430000000000002</v>
      </c>
      <c r="E14" s="57"/>
      <c r="F14" s="213"/>
      <c r="G14" s="179"/>
      <c r="H14" s="179"/>
    </row>
    <row r="15" spans="1:8" x14ac:dyDescent="0.3">
      <c r="A15" s="2">
        <v>2202</v>
      </c>
      <c r="B15" s="2" t="s">
        <v>323</v>
      </c>
      <c r="C15" s="151">
        <v>82.56</v>
      </c>
      <c r="D15" s="102">
        <f t="shared" si="0"/>
        <v>0.8256</v>
      </c>
      <c r="E15" s="57"/>
      <c r="F15" s="213"/>
      <c r="G15" s="179"/>
      <c r="H15" s="179"/>
    </row>
    <row r="16" spans="1:8" x14ac:dyDescent="0.3">
      <c r="A16" s="2">
        <v>2203</v>
      </c>
      <c r="B16" s="2" t="s">
        <v>199</v>
      </c>
      <c r="C16" s="151">
        <v>70.23</v>
      </c>
      <c r="D16" s="102">
        <f t="shared" si="0"/>
        <v>0.70230000000000004</v>
      </c>
      <c r="E16" s="57"/>
      <c r="F16" s="213"/>
      <c r="G16" s="179"/>
      <c r="H16" s="179"/>
    </row>
    <row r="17" spans="1:8" x14ac:dyDescent="0.3">
      <c r="A17" s="2">
        <v>2301</v>
      </c>
      <c r="B17" s="2" t="s">
        <v>123</v>
      </c>
      <c r="C17" s="151">
        <v>87.43</v>
      </c>
      <c r="D17" s="102">
        <f t="shared" si="0"/>
        <v>0.87430000000000008</v>
      </c>
      <c r="E17" s="57"/>
      <c r="F17" s="213"/>
      <c r="G17" s="179"/>
      <c r="H17" s="179"/>
    </row>
    <row r="18" spans="1:8" x14ac:dyDescent="0.3">
      <c r="A18" s="2">
        <v>2302</v>
      </c>
      <c r="B18" s="2" t="s">
        <v>143</v>
      </c>
      <c r="C18" s="151">
        <v>45.83</v>
      </c>
      <c r="D18" s="102">
        <f t="shared" si="0"/>
        <v>0.45829999999999999</v>
      </c>
      <c r="E18" s="57"/>
      <c r="F18" s="213"/>
      <c r="G18" s="179"/>
      <c r="H18" s="179"/>
    </row>
    <row r="19" spans="1:8" x14ac:dyDescent="0.3">
      <c r="A19" s="2">
        <v>3101</v>
      </c>
      <c r="B19" s="2" t="s">
        <v>52</v>
      </c>
      <c r="C19" s="151">
        <v>87.4</v>
      </c>
      <c r="D19" s="102">
        <f t="shared" si="0"/>
        <v>0.87400000000000011</v>
      </c>
      <c r="E19" s="57"/>
      <c r="F19" s="213"/>
      <c r="G19" s="179"/>
      <c r="H19" s="179"/>
    </row>
    <row r="20" spans="1:8" x14ac:dyDescent="0.3">
      <c r="A20" s="2">
        <v>3102</v>
      </c>
      <c r="B20" s="2" t="s">
        <v>85</v>
      </c>
      <c r="C20" s="151">
        <v>93.51</v>
      </c>
      <c r="D20" s="102">
        <f t="shared" si="0"/>
        <v>0.93510000000000004</v>
      </c>
      <c r="E20" s="57"/>
      <c r="F20" s="213"/>
      <c r="G20" s="179"/>
      <c r="H20" s="179"/>
    </row>
    <row r="21" spans="1:8" x14ac:dyDescent="0.3">
      <c r="A21" s="2">
        <v>3103</v>
      </c>
      <c r="B21" s="2" t="s">
        <v>165</v>
      </c>
      <c r="C21" s="151">
        <v>76.09</v>
      </c>
      <c r="D21" s="102">
        <f t="shared" si="0"/>
        <v>0.76090000000000002</v>
      </c>
      <c r="E21" s="57"/>
      <c r="F21" s="213"/>
      <c r="G21" s="179"/>
      <c r="H21" s="179"/>
    </row>
    <row r="22" spans="1:8" x14ac:dyDescent="0.3">
      <c r="A22" s="2">
        <v>3201</v>
      </c>
      <c r="B22" s="2" t="s">
        <v>131</v>
      </c>
      <c r="C22" s="151">
        <v>79.319999999999993</v>
      </c>
      <c r="D22" s="102">
        <f t="shared" si="0"/>
        <v>0.79319999999999991</v>
      </c>
      <c r="E22" s="57"/>
      <c r="F22" s="213"/>
      <c r="G22" s="179"/>
      <c r="H22" s="179"/>
    </row>
    <row r="23" spans="1:8" x14ac:dyDescent="0.3">
      <c r="A23" s="2">
        <v>3202</v>
      </c>
      <c r="B23" s="2" t="s">
        <v>178</v>
      </c>
      <c r="C23" s="151">
        <v>91.95</v>
      </c>
      <c r="D23" s="102">
        <f t="shared" si="0"/>
        <v>0.91949999999999998</v>
      </c>
      <c r="E23" s="57"/>
      <c r="F23" s="213"/>
      <c r="G23" s="179"/>
      <c r="H23" s="179"/>
    </row>
    <row r="24" spans="1:8" x14ac:dyDescent="0.3">
      <c r="A24" s="2">
        <v>3301</v>
      </c>
      <c r="B24" s="2" t="s">
        <v>140</v>
      </c>
      <c r="C24" s="151">
        <v>77.34</v>
      </c>
      <c r="D24" s="102">
        <f t="shared" si="0"/>
        <v>0.77340000000000009</v>
      </c>
      <c r="E24" s="57"/>
      <c r="F24" s="213"/>
      <c r="G24" s="179"/>
      <c r="H24" s="179"/>
    </row>
    <row r="25" spans="1:8" x14ac:dyDescent="0.3">
      <c r="A25" s="2">
        <v>3302</v>
      </c>
      <c r="B25" s="2" t="s">
        <v>326</v>
      </c>
      <c r="C25" s="151">
        <v>73.349999999999994</v>
      </c>
      <c r="D25" s="102">
        <f t="shared" si="0"/>
        <v>0.73349999999999993</v>
      </c>
      <c r="E25" s="57"/>
      <c r="F25" s="213"/>
      <c r="G25" s="179"/>
      <c r="H25" s="179"/>
    </row>
    <row r="26" spans="1:8" x14ac:dyDescent="0.3">
      <c r="A26" s="2">
        <v>3303</v>
      </c>
      <c r="B26" s="2" t="s">
        <v>156</v>
      </c>
      <c r="C26" s="151">
        <v>95.38</v>
      </c>
      <c r="D26" s="102">
        <f t="shared" si="0"/>
        <v>0.95379999999999998</v>
      </c>
      <c r="E26" s="57"/>
      <c r="F26" s="213"/>
      <c r="G26" s="179"/>
      <c r="H26" s="179"/>
    </row>
    <row r="27" spans="1:8" x14ac:dyDescent="0.3">
      <c r="A27" s="2">
        <v>3304</v>
      </c>
      <c r="B27" s="2" t="s">
        <v>214</v>
      </c>
      <c r="C27" s="151">
        <v>62.63</v>
      </c>
      <c r="D27" s="102">
        <f t="shared" si="0"/>
        <v>0.62630000000000008</v>
      </c>
      <c r="E27" s="57"/>
      <c r="F27" s="213"/>
      <c r="G27" s="179"/>
      <c r="H27" s="179"/>
    </row>
    <row r="28" spans="1:8" x14ac:dyDescent="0.3">
      <c r="A28" s="2">
        <v>4101</v>
      </c>
      <c r="B28" s="2" t="s">
        <v>82</v>
      </c>
      <c r="C28" s="151">
        <v>94.24</v>
      </c>
      <c r="D28" s="102">
        <f t="shared" si="0"/>
        <v>0.9423999999999999</v>
      </c>
      <c r="E28" s="57"/>
      <c r="F28" s="213"/>
      <c r="G28" s="179"/>
      <c r="H28" s="179"/>
    </row>
    <row r="29" spans="1:8" x14ac:dyDescent="0.3">
      <c r="A29" s="2">
        <v>4102</v>
      </c>
      <c r="B29" s="2" t="s">
        <v>75</v>
      </c>
      <c r="C29" s="151">
        <v>93.5</v>
      </c>
      <c r="D29" s="102">
        <f t="shared" si="0"/>
        <v>0.93500000000000005</v>
      </c>
      <c r="E29" s="57"/>
      <c r="F29" s="213"/>
      <c r="G29" s="179"/>
      <c r="H29" s="179"/>
    </row>
    <row r="30" spans="1:8" x14ac:dyDescent="0.3">
      <c r="A30" s="2">
        <v>4103</v>
      </c>
      <c r="B30" s="2" t="s">
        <v>87</v>
      </c>
      <c r="C30" s="151">
        <v>86.69</v>
      </c>
      <c r="D30" s="102">
        <f t="shared" si="0"/>
        <v>0.8669</v>
      </c>
      <c r="E30" s="57"/>
      <c r="F30" s="213"/>
      <c r="G30" s="179"/>
      <c r="H30" s="179"/>
    </row>
    <row r="31" spans="1:8" x14ac:dyDescent="0.3">
      <c r="A31" s="2">
        <v>4104</v>
      </c>
      <c r="B31" s="2" t="s">
        <v>324</v>
      </c>
      <c r="C31" s="151">
        <v>64.540000000000006</v>
      </c>
      <c r="D31" s="102">
        <f t="shared" si="0"/>
        <v>0.64540000000000008</v>
      </c>
      <c r="E31" s="57"/>
      <c r="F31" s="213"/>
      <c r="G31" s="179"/>
      <c r="H31" s="179"/>
    </row>
    <row r="32" spans="1:8" x14ac:dyDescent="0.3">
      <c r="A32" s="2">
        <v>4105</v>
      </c>
      <c r="B32" s="2" t="s">
        <v>205</v>
      </c>
      <c r="C32" s="151">
        <v>88.24</v>
      </c>
      <c r="D32" s="102">
        <f t="shared" si="0"/>
        <v>0.88239999999999996</v>
      </c>
      <c r="E32" s="57"/>
      <c r="F32" s="213"/>
      <c r="G32" s="179"/>
      <c r="H32" s="179"/>
    </row>
    <row r="33" spans="1:8" x14ac:dyDescent="0.3">
      <c r="A33" s="2">
        <v>4106</v>
      </c>
      <c r="B33" s="2" t="s">
        <v>227</v>
      </c>
      <c r="C33" s="151">
        <v>72.010000000000005</v>
      </c>
      <c r="D33" s="102">
        <f t="shared" si="0"/>
        <v>0.72010000000000007</v>
      </c>
      <c r="E33" s="57"/>
      <c r="F33" s="213"/>
      <c r="G33" s="179"/>
      <c r="H33" s="179"/>
    </row>
    <row r="34" spans="1:8" x14ac:dyDescent="0.3">
      <c r="A34" s="2">
        <v>4201</v>
      </c>
      <c r="B34" s="2" t="s">
        <v>117</v>
      </c>
      <c r="C34" s="151">
        <v>89.08</v>
      </c>
      <c r="D34" s="102">
        <f t="shared" si="0"/>
        <v>0.89080000000000004</v>
      </c>
      <c r="E34" s="57"/>
      <c r="F34" s="213"/>
      <c r="G34" s="179"/>
      <c r="H34" s="179"/>
    </row>
    <row r="35" spans="1:8" x14ac:dyDescent="0.3">
      <c r="A35" s="2">
        <v>4202</v>
      </c>
      <c r="B35" s="2" t="s">
        <v>245</v>
      </c>
      <c r="C35" s="151">
        <v>48.08</v>
      </c>
      <c r="D35" s="102">
        <f t="shared" si="0"/>
        <v>0.48080000000000001</v>
      </c>
      <c r="E35" s="57"/>
      <c r="F35" s="213"/>
      <c r="G35" s="179"/>
      <c r="H35" s="179"/>
    </row>
    <row r="36" spans="1:8" x14ac:dyDescent="0.3">
      <c r="A36" s="2">
        <v>4203</v>
      </c>
      <c r="B36" s="2" t="s">
        <v>168</v>
      </c>
      <c r="C36" s="151">
        <v>84.05</v>
      </c>
      <c r="D36" s="102">
        <f t="shared" si="0"/>
        <v>0.84050000000000002</v>
      </c>
      <c r="E36" s="57"/>
      <c r="F36" s="213"/>
      <c r="G36" s="179"/>
      <c r="H36" s="179"/>
    </row>
    <row r="37" spans="1:8" x14ac:dyDescent="0.3">
      <c r="A37" s="2">
        <v>4204</v>
      </c>
      <c r="B37" s="2" t="s">
        <v>305</v>
      </c>
      <c r="C37" s="151">
        <v>81.260000000000005</v>
      </c>
      <c r="D37" s="102">
        <f t="shared" si="0"/>
        <v>0.8126000000000001</v>
      </c>
      <c r="E37" s="57"/>
      <c r="F37" s="213"/>
      <c r="G37" s="179"/>
      <c r="H37" s="179"/>
    </row>
    <row r="38" spans="1:8" x14ac:dyDescent="0.3">
      <c r="A38" s="2">
        <v>4301</v>
      </c>
      <c r="B38" s="2" t="s">
        <v>122</v>
      </c>
      <c r="C38" s="151">
        <v>84.02</v>
      </c>
      <c r="D38" s="102">
        <f t="shared" si="0"/>
        <v>0.84019999999999995</v>
      </c>
      <c r="E38" s="57"/>
      <c r="F38" s="213"/>
      <c r="G38" s="179"/>
      <c r="H38" s="179"/>
    </row>
    <row r="39" spans="1:8" x14ac:dyDescent="0.3">
      <c r="A39" s="2">
        <v>4302</v>
      </c>
      <c r="B39" s="2" t="s">
        <v>311</v>
      </c>
      <c r="C39" s="151">
        <v>60.99</v>
      </c>
      <c r="D39" s="102">
        <f t="shared" si="0"/>
        <v>0.6099</v>
      </c>
      <c r="E39" s="57"/>
      <c r="F39" s="213"/>
      <c r="G39" s="179"/>
      <c r="H39" s="179"/>
    </row>
    <row r="40" spans="1:8" x14ac:dyDescent="0.3">
      <c r="A40" s="2">
        <v>4303</v>
      </c>
      <c r="B40" s="2" t="s">
        <v>250</v>
      </c>
      <c r="C40" s="151">
        <v>70.260000000000005</v>
      </c>
      <c r="D40" s="102">
        <f t="shared" si="0"/>
        <v>0.7026</v>
      </c>
      <c r="E40" s="57"/>
      <c r="F40" s="213"/>
      <c r="G40" s="179"/>
      <c r="H40" s="179"/>
    </row>
    <row r="41" spans="1:8" x14ac:dyDescent="0.3">
      <c r="A41" s="2">
        <v>4304</v>
      </c>
      <c r="B41" s="2" t="s">
        <v>296</v>
      </c>
      <c r="C41" s="151">
        <v>76.69</v>
      </c>
      <c r="D41" s="102">
        <f t="shared" si="0"/>
        <v>0.76690000000000003</v>
      </c>
      <c r="E41" s="57"/>
      <c r="F41" s="213"/>
      <c r="G41" s="179"/>
      <c r="H41" s="179"/>
    </row>
    <row r="42" spans="1:8" x14ac:dyDescent="0.3">
      <c r="A42" s="2">
        <v>4305</v>
      </c>
      <c r="B42" s="2" t="s">
        <v>279</v>
      </c>
      <c r="C42" s="151">
        <v>84.53</v>
      </c>
      <c r="D42" s="102">
        <f t="shared" si="0"/>
        <v>0.84530000000000005</v>
      </c>
      <c r="E42" s="57"/>
      <c r="F42" s="213"/>
      <c r="G42" s="179"/>
      <c r="H42" s="179"/>
    </row>
    <row r="43" spans="1:8" x14ac:dyDescent="0.3">
      <c r="A43" s="2">
        <v>5101</v>
      </c>
      <c r="B43" s="2" t="s">
        <v>47</v>
      </c>
      <c r="C43" s="151">
        <v>93.22</v>
      </c>
      <c r="D43" s="102">
        <f t="shared" si="0"/>
        <v>0.93220000000000003</v>
      </c>
      <c r="E43" s="57"/>
      <c r="F43" s="213"/>
      <c r="G43" s="179"/>
      <c r="H43" s="179"/>
    </row>
    <row r="44" spans="1:8" x14ac:dyDescent="0.3">
      <c r="A44" s="2">
        <v>5102</v>
      </c>
      <c r="B44" s="2" t="s">
        <v>150</v>
      </c>
      <c r="C44" s="151">
        <v>82.41</v>
      </c>
      <c r="D44" s="102">
        <f t="shared" si="0"/>
        <v>0.82409999999999994</v>
      </c>
      <c r="E44" s="57"/>
      <c r="F44" s="213"/>
      <c r="G44" s="179"/>
      <c r="H44" s="179"/>
    </row>
    <row r="45" spans="1:8" x14ac:dyDescent="0.3">
      <c r="A45" s="2">
        <v>5103</v>
      </c>
      <c r="B45" s="2" t="s">
        <v>57</v>
      </c>
      <c r="C45" s="151">
        <v>90.29</v>
      </c>
      <c r="D45" s="102">
        <f t="shared" si="0"/>
        <v>0.90290000000000004</v>
      </c>
      <c r="E45" s="57"/>
      <c r="F45" s="213"/>
      <c r="G45" s="179"/>
      <c r="H45" s="179"/>
    </row>
    <row r="46" spans="1:8" x14ac:dyDescent="0.3">
      <c r="A46" s="2">
        <v>5104</v>
      </c>
      <c r="B46" s="2" t="s">
        <v>317</v>
      </c>
      <c r="C46" s="151">
        <v>66.28</v>
      </c>
      <c r="D46" s="102">
        <f t="shared" si="0"/>
        <v>0.66280000000000006</v>
      </c>
      <c r="E46" s="57"/>
      <c r="F46" s="213"/>
      <c r="G46" s="179"/>
      <c r="H46" s="179"/>
    </row>
    <row r="47" spans="1:8" x14ac:dyDescent="0.3">
      <c r="A47" s="2">
        <v>5105</v>
      </c>
      <c r="B47" s="2" t="s">
        <v>145</v>
      </c>
      <c r="C47" s="151">
        <v>71.23</v>
      </c>
      <c r="D47" s="102">
        <f t="shared" si="0"/>
        <v>0.71230000000000004</v>
      </c>
      <c r="E47" s="57"/>
      <c r="F47" s="213"/>
      <c r="G47" s="179"/>
      <c r="H47" s="179"/>
    </row>
    <row r="48" spans="1:8" x14ac:dyDescent="0.3">
      <c r="A48" s="2">
        <v>5107</v>
      </c>
      <c r="B48" s="2" t="s">
        <v>92</v>
      </c>
      <c r="C48" s="151">
        <v>96.38</v>
      </c>
      <c r="D48" s="102">
        <f t="shared" si="0"/>
        <v>0.96379999999999999</v>
      </c>
      <c r="E48" s="57"/>
      <c r="F48" s="213"/>
      <c r="G48" s="179"/>
      <c r="H48" s="179"/>
    </row>
    <row r="49" spans="1:8" x14ac:dyDescent="0.3">
      <c r="A49" s="2">
        <v>5109</v>
      </c>
      <c r="B49" s="2" t="s">
        <v>17</v>
      </c>
      <c r="C49" s="151">
        <v>96.24</v>
      </c>
      <c r="D49" s="102">
        <f t="shared" si="0"/>
        <v>0.96239999999999992</v>
      </c>
      <c r="E49" s="57"/>
      <c r="F49" s="213"/>
      <c r="G49" s="179"/>
      <c r="H49" s="179"/>
    </row>
    <row r="50" spans="1:8" x14ac:dyDescent="0.3">
      <c r="A50" s="2">
        <v>5201</v>
      </c>
      <c r="B50" s="2" t="s">
        <v>236</v>
      </c>
      <c r="C50" s="151">
        <v>74.64</v>
      </c>
      <c r="D50" s="102">
        <f t="shared" si="0"/>
        <v>0.74639999999999995</v>
      </c>
      <c r="E50" s="57"/>
      <c r="F50" s="213"/>
      <c r="G50" s="179"/>
      <c r="H50" s="179"/>
    </row>
    <row r="51" spans="1:8" x14ac:dyDescent="0.3">
      <c r="A51" s="2">
        <v>5301</v>
      </c>
      <c r="B51" s="2" t="s">
        <v>137</v>
      </c>
      <c r="C51" s="151">
        <v>73.83</v>
      </c>
      <c r="D51" s="102">
        <f t="shared" si="0"/>
        <v>0.73829999999999996</v>
      </c>
      <c r="E51" s="57"/>
      <c r="F51" s="213"/>
      <c r="G51" s="179"/>
      <c r="H51" s="179"/>
    </row>
    <row r="52" spans="1:8" x14ac:dyDescent="0.3">
      <c r="A52" s="2">
        <v>5302</v>
      </c>
      <c r="B52" s="2" t="s">
        <v>153</v>
      </c>
      <c r="C52" s="151">
        <v>75.14</v>
      </c>
      <c r="D52" s="102">
        <f t="shared" si="0"/>
        <v>0.75139999999999996</v>
      </c>
      <c r="E52" s="57"/>
      <c r="F52" s="213"/>
      <c r="G52" s="179"/>
      <c r="H52" s="179"/>
    </row>
    <row r="53" spans="1:8" x14ac:dyDescent="0.3">
      <c r="A53" s="2">
        <v>5303</v>
      </c>
      <c r="B53" s="2" t="s">
        <v>96</v>
      </c>
      <c r="C53" s="151">
        <v>81.42</v>
      </c>
      <c r="D53" s="102">
        <f t="shared" si="0"/>
        <v>0.81420000000000003</v>
      </c>
      <c r="E53" s="57"/>
      <c r="F53" s="213"/>
      <c r="G53" s="179"/>
      <c r="H53" s="179"/>
    </row>
    <row r="54" spans="1:8" x14ac:dyDescent="0.3">
      <c r="A54" s="2">
        <v>5304</v>
      </c>
      <c r="B54" s="2" t="s">
        <v>230</v>
      </c>
      <c r="C54" s="151">
        <v>81.63</v>
      </c>
      <c r="D54" s="102">
        <f t="shared" si="0"/>
        <v>0.81629999999999991</v>
      </c>
      <c r="E54" s="57"/>
      <c r="F54" s="213"/>
      <c r="G54" s="179"/>
      <c r="H54" s="179"/>
    </row>
    <row r="55" spans="1:8" x14ac:dyDescent="0.3">
      <c r="A55" s="2">
        <v>5401</v>
      </c>
      <c r="B55" s="2" t="s">
        <v>212</v>
      </c>
      <c r="C55" s="151">
        <v>69.88</v>
      </c>
      <c r="D55" s="102">
        <f t="shared" si="0"/>
        <v>0.69879999999999998</v>
      </c>
      <c r="E55" s="57"/>
      <c r="F55" s="213"/>
      <c r="G55" s="179"/>
      <c r="H55" s="179"/>
    </row>
    <row r="56" spans="1:8" x14ac:dyDescent="0.3">
      <c r="A56" s="2">
        <v>5402</v>
      </c>
      <c r="B56" s="2" t="s">
        <v>189</v>
      </c>
      <c r="C56" s="151">
        <v>89.17</v>
      </c>
      <c r="D56" s="102">
        <f t="shared" si="0"/>
        <v>0.89170000000000005</v>
      </c>
      <c r="E56" s="57"/>
      <c r="F56" s="213"/>
      <c r="G56" s="179"/>
      <c r="H56" s="179"/>
    </row>
    <row r="57" spans="1:8" x14ac:dyDescent="0.3">
      <c r="A57" s="2">
        <v>5403</v>
      </c>
      <c r="B57" s="2" t="s">
        <v>161</v>
      </c>
      <c r="C57" s="151">
        <v>88.84</v>
      </c>
      <c r="D57" s="102">
        <f t="shared" si="0"/>
        <v>0.88840000000000008</v>
      </c>
      <c r="E57" s="57"/>
      <c r="F57" s="213"/>
      <c r="G57" s="179"/>
      <c r="H57" s="179"/>
    </row>
    <row r="58" spans="1:8" x14ac:dyDescent="0.3">
      <c r="A58" s="2">
        <v>5404</v>
      </c>
      <c r="B58" s="2" t="s">
        <v>254</v>
      </c>
      <c r="C58" s="151">
        <v>77.72</v>
      </c>
      <c r="D58" s="102">
        <f t="shared" si="0"/>
        <v>0.7772</v>
      </c>
      <c r="E58" s="57"/>
      <c r="F58" s="213"/>
      <c r="G58" s="179"/>
      <c r="H58" s="179"/>
    </row>
    <row r="59" spans="1:8" x14ac:dyDescent="0.3">
      <c r="A59" s="2">
        <v>5405</v>
      </c>
      <c r="B59" s="2" t="s">
        <v>222</v>
      </c>
      <c r="C59" s="151">
        <v>93.02</v>
      </c>
      <c r="D59" s="102">
        <f t="shared" si="0"/>
        <v>0.93019999999999992</v>
      </c>
      <c r="E59" s="57"/>
      <c r="F59" s="213"/>
      <c r="G59" s="179"/>
      <c r="H59" s="179"/>
    </row>
    <row r="60" spans="1:8" x14ac:dyDescent="0.3">
      <c r="A60" s="2">
        <v>5501</v>
      </c>
      <c r="B60" s="2" t="s">
        <v>65</v>
      </c>
      <c r="C60" s="151">
        <v>59.71</v>
      </c>
      <c r="D60" s="102">
        <f t="shared" si="0"/>
        <v>0.59709999999999996</v>
      </c>
      <c r="E60" s="57"/>
      <c r="F60" s="213"/>
      <c r="G60" s="179"/>
      <c r="H60" s="179"/>
    </row>
    <row r="61" spans="1:8" x14ac:dyDescent="0.3">
      <c r="A61" s="2">
        <v>5502</v>
      </c>
      <c r="B61" s="2" t="s">
        <v>372</v>
      </c>
      <c r="C61" s="151">
        <v>70.77</v>
      </c>
      <c r="D61" s="102">
        <f t="shared" si="0"/>
        <v>0.7077</v>
      </c>
      <c r="E61" s="57"/>
      <c r="F61" s="213"/>
      <c r="G61" s="179"/>
      <c r="H61" s="179"/>
    </row>
    <row r="62" spans="1:8" x14ac:dyDescent="0.3">
      <c r="A62" s="2">
        <v>5503</v>
      </c>
      <c r="B62" s="2" t="s">
        <v>98</v>
      </c>
      <c r="C62" s="151">
        <v>52.5</v>
      </c>
      <c r="D62" s="102">
        <f t="shared" si="0"/>
        <v>0.52500000000000002</v>
      </c>
      <c r="E62" s="57"/>
      <c r="F62" s="213"/>
      <c r="G62" s="179"/>
      <c r="H62" s="179"/>
    </row>
    <row r="63" spans="1:8" x14ac:dyDescent="0.3">
      <c r="A63" s="2">
        <v>5504</v>
      </c>
      <c r="B63" s="2" t="s">
        <v>74</v>
      </c>
      <c r="C63" s="151">
        <v>82.76</v>
      </c>
      <c r="D63" s="102">
        <f t="shared" si="0"/>
        <v>0.8276</v>
      </c>
      <c r="E63" s="57"/>
      <c r="F63" s="213"/>
      <c r="G63" s="179"/>
      <c r="H63" s="179"/>
    </row>
    <row r="64" spans="1:8" x14ac:dyDescent="0.3">
      <c r="A64" s="2">
        <v>5506</v>
      </c>
      <c r="B64" s="2" t="s">
        <v>235</v>
      </c>
      <c r="C64" s="151">
        <v>78.31</v>
      </c>
      <c r="D64" s="102">
        <f t="shared" si="0"/>
        <v>0.78310000000000002</v>
      </c>
      <c r="E64" s="57"/>
      <c r="F64" s="213"/>
      <c r="G64" s="179"/>
      <c r="H64" s="179"/>
    </row>
    <row r="65" spans="1:8" x14ac:dyDescent="0.3">
      <c r="A65" s="2">
        <v>5601</v>
      </c>
      <c r="B65" s="2" t="s">
        <v>53</v>
      </c>
      <c r="C65" s="151">
        <v>63.65</v>
      </c>
      <c r="D65" s="102">
        <f t="shared" si="0"/>
        <v>0.63649999999999995</v>
      </c>
      <c r="E65" s="57"/>
      <c r="F65" s="213"/>
      <c r="G65" s="179"/>
      <c r="H65" s="179"/>
    </row>
    <row r="66" spans="1:8" x14ac:dyDescent="0.3">
      <c r="A66" s="2">
        <v>5602</v>
      </c>
      <c r="B66" s="2" t="s">
        <v>191</v>
      </c>
      <c r="C66" s="151">
        <v>41.86</v>
      </c>
      <c r="D66" s="102">
        <f t="shared" si="0"/>
        <v>0.41859999999999997</v>
      </c>
      <c r="E66" s="57"/>
      <c r="F66" s="213"/>
      <c r="G66" s="179"/>
      <c r="H66" s="179"/>
    </row>
    <row r="67" spans="1:8" x14ac:dyDescent="0.3">
      <c r="A67" s="2">
        <v>5603</v>
      </c>
      <c r="B67" s="2" t="s">
        <v>80</v>
      </c>
      <c r="C67" s="151">
        <v>71.7</v>
      </c>
      <c r="D67" s="102">
        <f t="shared" ref="D67:D130" si="1">+C67/100</f>
        <v>0.71700000000000008</v>
      </c>
      <c r="E67" s="57"/>
      <c r="F67" s="213"/>
      <c r="G67" s="179"/>
      <c r="H67" s="179"/>
    </row>
    <row r="68" spans="1:8" x14ac:dyDescent="0.3">
      <c r="A68" s="2">
        <v>5604</v>
      </c>
      <c r="B68" s="2" t="s">
        <v>103</v>
      </c>
      <c r="C68" s="151">
        <v>92.65</v>
      </c>
      <c r="D68" s="102">
        <f t="shared" si="1"/>
        <v>0.9265000000000001</v>
      </c>
      <c r="E68" s="57"/>
      <c r="F68" s="213"/>
      <c r="G68" s="179"/>
      <c r="H68" s="179"/>
    </row>
    <row r="69" spans="1:8" x14ac:dyDescent="0.3">
      <c r="A69" s="2">
        <v>5605</v>
      </c>
      <c r="B69" s="2" t="s">
        <v>81</v>
      </c>
      <c r="C69" s="151">
        <v>74.59</v>
      </c>
      <c r="D69" s="102">
        <f t="shared" si="1"/>
        <v>0.74590000000000001</v>
      </c>
      <c r="E69" s="57"/>
      <c r="F69" s="213"/>
      <c r="G69" s="179"/>
      <c r="H69" s="179"/>
    </row>
    <row r="70" spans="1:8" x14ac:dyDescent="0.3">
      <c r="A70" s="2">
        <v>5606</v>
      </c>
      <c r="B70" s="2" t="s">
        <v>50</v>
      </c>
      <c r="C70" s="151">
        <v>91.86</v>
      </c>
      <c r="D70" s="102">
        <f t="shared" si="1"/>
        <v>0.91859999999999997</v>
      </c>
      <c r="E70" s="57"/>
      <c r="F70" s="213"/>
      <c r="G70" s="179"/>
      <c r="H70" s="179"/>
    </row>
    <row r="71" spans="1:8" x14ac:dyDescent="0.3">
      <c r="A71" s="2">
        <v>5701</v>
      </c>
      <c r="B71" s="2" t="s">
        <v>116</v>
      </c>
      <c r="C71" s="151">
        <v>83.8</v>
      </c>
      <c r="D71" s="102">
        <f t="shared" si="1"/>
        <v>0.83799999999999997</v>
      </c>
      <c r="E71" s="57"/>
      <c r="F71" s="213"/>
      <c r="G71" s="179"/>
      <c r="H71" s="179"/>
    </row>
    <row r="72" spans="1:8" x14ac:dyDescent="0.3">
      <c r="A72" s="2">
        <v>5702</v>
      </c>
      <c r="B72" s="2" t="s">
        <v>157</v>
      </c>
      <c r="C72" s="151">
        <v>71.11</v>
      </c>
      <c r="D72" s="102">
        <f t="shared" si="1"/>
        <v>0.71109999999999995</v>
      </c>
      <c r="E72" s="57"/>
      <c r="F72" s="213"/>
      <c r="G72" s="179"/>
      <c r="H72" s="179"/>
    </row>
    <row r="73" spans="1:8" x14ac:dyDescent="0.3">
      <c r="A73" s="2">
        <v>5703</v>
      </c>
      <c r="B73" s="2" t="s">
        <v>410</v>
      </c>
      <c r="C73" s="151">
        <v>82.53</v>
      </c>
      <c r="D73" s="102">
        <f t="shared" si="1"/>
        <v>0.82530000000000003</v>
      </c>
      <c r="E73" s="57"/>
      <c r="F73" s="213"/>
      <c r="G73" s="179"/>
      <c r="H73" s="179"/>
    </row>
    <row r="74" spans="1:8" x14ac:dyDescent="0.3">
      <c r="A74" s="2">
        <v>5704</v>
      </c>
      <c r="B74" s="2" t="s">
        <v>221</v>
      </c>
      <c r="C74" s="151">
        <v>90.82</v>
      </c>
      <c r="D74" s="102">
        <f t="shared" si="1"/>
        <v>0.9081999999999999</v>
      </c>
      <c r="E74" s="57"/>
      <c r="F74" s="213"/>
      <c r="G74" s="179"/>
      <c r="H74" s="179"/>
    </row>
    <row r="75" spans="1:8" x14ac:dyDescent="0.3">
      <c r="A75" s="2">
        <v>5705</v>
      </c>
      <c r="B75" s="2" t="s">
        <v>275</v>
      </c>
      <c r="C75" s="151">
        <v>65.55</v>
      </c>
      <c r="D75" s="102">
        <f t="shared" si="1"/>
        <v>0.65549999999999997</v>
      </c>
      <c r="E75" s="57"/>
      <c r="F75" s="213"/>
      <c r="G75" s="179"/>
      <c r="H75" s="179"/>
    </row>
    <row r="76" spans="1:8" x14ac:dyDescent="0.3">
      <c r="A76" s="2">
        <v>5706</v>
      </c>
      <c r="B76" s="2" t="s">
        <v>210</v>
      </c>
      <c r="C76" s="151">
        <v>89.1</v>
      </c>
      <c r="D76" s="102">
        <f t="shared" si="1"/>
        <v>0.8909999999999999</v>
      </c>
      <c r="E76" s="57"/>
      <c r="F76" s="213"/>
      <c r="G76" s="179"/>
      <c r="H76" s="179"/>
    </row>
    <row r="77" spans="1:8" x14ac:dyDescent="0.3">
      <c r="A77" s="2">
        <v>5801</v>
      </c>
      <c r="B77" s="2" t="s">
        <v>48</v>
      </c>
      <c r="C77" s="151">
        <v>75.010000000000005</v>
      </c>
      <c r="D77" s="102">
        <f t="shared" si="1"/>
        <v>0.7501000000000001</v>
      </c>
      <c r="E77" s="57"/>
      <c r="F77" s="213"/>
      <c r="G77" s="179"/>
      <c r="H77" s="179"/>
    </row>
    <row r="78" spans="1:8" x14ac:dyDescent="0.3">
      <c r="A78" s="2">
        <v>5802</v>
      </c>
      <c r="B78" s="2" t="s">
        <v>88</v>
      </c>
      <c r="C78" s="151">
        <v>78.099999999999994</v>
      </c>
      <c r="D78" s="102">
        <f t="shared" si="1"/>
        <v>0.78099999999999992</v>
      </c>
      <c r="E78" s="57"/>
      <c r="F78" s="213"/>
      <c r="G78" s="179"/>
      <c r="H78" s="179"/>
    </row>
    <row r="79" spans="1:8" x14ac:dyDescent="0.3">
      <c r="A79" s="2">
        <v>5803</v>
      </c>
      <c r="B79" s="2" t="s">
        <v>93</v>
      </c>
      <c r="C79" s="151">
        <v>77.72</v>
      </c>
      <c r="D79" s="102">
        <f t="shared" si="1"/>
        <v>0.7772</v>
      </c>
      <c r="E79" s="57"/>
      <c r="F79" s="213"/>
      <c r="G79" s="179"/>
      <c r="H79" s="179"/>
    </row>
    <row r="80" spans="1:8" x14ac:dyDescent="0.3">
      <c r="A80" s="2">
        <v>5804</v>
      </c>
      <c r="B80" s="2" t="s">
        <v>30</v>
      </c>
      <c r="C80" s="151">
        <v>93.42</v>
      </c>
      <c r="D80" s="102">
        <f t="shared" si="1"/>
        <v>0.93420000000000003</v>
      </c>
      <c r="E80" s="57"/>
      <c r="F80" s="213"/>
      <c r="G80" s="179"/>
      <c r="H80" s="179"/>
    </row>
    <row r="81" spans="1:8" x14ac:dyDescent="0.3">
      <c r="A81" s="2">
        <v>6101</v>
      </c>
      <c r="B81" s="2" t="s">
        <v>25</v>
      </c>
      <c r="C81" s="151">
        <v>86.59</v>
      </c>
      <c r="D81" s="102">
        <f t="shared" si="1"/>
        <v>0.8659</v>
      </c>
      <c r="E81" s="57"/>
      <c r="F81" s="213"/>
      <c r="G81" s="179"/>
      <c r="H81" s="179"/>
    </row>
    <row r="82" spans="1:8" x14ac:dyDescent="0.3">
      <c r="A82" s="2">
        <v>6102</v>
      </c>
      <c r="B82" s="2" t="s">
        <v>148</v>
      </c>
      <c r="C82" s="151">
        <v>96.25</v>
      </c>
      <c r="D82" s="102">
        <f t="shared" si="1"/>
        <v>0.96250000000000002</v>
      </c>
      <c r="E82" s="57"/>
      <c r="F82" s="213"/>
      <c r="G82" s="179"/>
      <c r="H82" s="179"/>
    </row>
    <row r="83" spans="1:8" x14ac:dyDescent="0.3">
      <c r="A83" s="2">
        <v>6103</v>
      </c>
      <c r="B83" s="2" t="s">
        <v>174</v>
      </c>
      <c r="C83" s="151">
        <v>89.29</v>
      </c>
      <c r="D83" s="102">
        <f t="shared" si="1"/>
        <v>0.89290000000000003</v>
      </c>
      <c r="E83" s="57"/>
      <c r="F83" s="213"/>
      <c r="G83" s="179"/>
      <c r="H83" s="179"/>
    </row>
    <row r="84" spans="1:8" x14ac:dyDescent="0.3">
      <c r="A84" s="2">
        <v>6104</v>
      </c>
      <c r="B84" s="2" t="s">
        <v>193</v>
      </c>
      <c r="C84" s="151">
        <v>90.43</v>
      </c>
      <c r="D84" s="102">
        <f t="shared" si="1"/>
        <v>0.9043000000000001</v>
      </c>
      <c r="E84" s="57"/>
      <c r="F84" s="213"/>
      <c r="G84" s="179"/>
      <c r="H84" s="179"/>
    </row>
    <row r="85" spans="1:8" x14ac:dyDescent="0.3">
      <c r="A85" s="2">
        <v>6105</v>
      </c>
      <c r="B85" s="2" t="s">
        <v>110</v>
      </c>
      <c r="C85" s="151">
        <v>96.19</v>
      </c>
      <c r="D85" s="102">
        <f t="shared" si="1"/>
        <v>0.96189999999999998</v>
      </c>
      <c r="E85" s="57"/>
      <c r="F85" s="213"/>
      <c r="G85" s="179"/>
      <c r="H85" s="179"/>
    </row>
    <row r="86" spans="1:8" x14ac:dyDescent="0.3">
      <c r="A86" s="2">
        <v>6106</v>
      </c>
      <c r="B86" s="2" t="s">
        <v>105</v>
      </c>
      <c r="C86" s="151">
        <v>73.31</v>
      </c>
      <c r="D86" s="102">
        <f t="shared" si="1"/>
        <v>0.73309999999999997</v>
      </c>
      <c r="E86" s="57"/>
      <c r="F86" s="213"/>
      <c r="G86" s="179"/>
      <c r="H86" s="179"/>
    </row>
    <row r="87" spans="1:8" x14ac:dyDescent="0.3">
      <c r="A87" s="2">
        <v>6107</v>
      </c>
      <c r="B87" s="2" t="s">
        <v>181</v>
      </c>
      <c r="C87" s="151">
        <v>83.49</v>
      </c>
      <c r="D87" s="102">
        <f t="shared" si="1"/>
        <v>0.83489999999999998</v>
      </c>
      <c r="E87" s="57"/>
      <c r="F87" s="213"/>
      <c r="G87" s="179"/>
      <c r="H87" s="179"/>
    </row>
    <row r="88" spans="1:8" x14ac:dyDescent="0.3">
      <c r="A88" s="2">
        <v>6108</v>
      </c>
      <c r="B88" s="2" t="s">
        <v>67</v>
      </c>
      <c r="C88" s="151">
        <v>70.8</v>
      </c>
      <c r="D88" s="102">
        <f t="shared" si="1"/>
        <v>0.70799999999999996</v>
      </c>
      <c r="E88" s="57"/>
      <c r="F88" s="213"/>
      <c r="G88" s="179"/>
      <c r="H88" s="179"/>
    </row>
    <row r="89" spans="1:8" x14ac:dyDescent="0.3">
      <c r="A89" s="2">
        <v>6109</v>
      </c>
      <c r="B89" s="2" t="s">
        <v>282</v>
      </c>
      <c r="C89" s="151">
        <v>74.42</v>
      </c>
      <c r="D89" s="102">
        <f t="shared" si="1"/>
        <v>0.74419999999999997</v>
      </c>
      <c r="E89" s="57"/>
      <c r="F89" s="213"/>
      <c r="G89" s="179"/>
      <c r="H89" s="179"/>
    </row>
    <row r="90" spans="1:8" x14ac:dyDescent="0.3">
      <c r="A90" s="2">
        <v>6110</v>
      </c>
      <c r="B90" s="2" t="s">
        <v>119</v>
      </c>
      <c r="C90" s="151">
        <v>50.89</v>
      </c>
      <c r="D90" s="102">
        <f t="shared" si="1"/>
        <v>0.50890000000000002</v>
      </c>
      <c r="E90" s="57"/>
      <c r="F90" s="213"/>
      <c r="G90" s="179"/>
      <c r="H90" s="179"/>
    </row>
    <row r="91" spans="1:8" x14ac:dyDescent="0.3">
      <c r="A91" s="2">
        <v>6111</v>
      </c>
      <c r="B91" s="2" t="s">
        <v>171</v>
      </c>
      <c r="C91" s="151">
        <v>91.36</v>
      </c>
      <c r="D91" s="102">
        <f t="shared" si="1"/>
        <v>0.91359999999999997</v>
      </c>
      <c r="E91" s="57"/>
      <c r="F91" s="213"/>
      <c r="G91" s="179"/>
      <c r="H91" s="179"/>
    </row>
    <row r="92" spans="1:8" x14ac:dyDescent="0.3">
      <c r="A92" s="2">
        <v>6112</v>
      </c>
      <c r="B92" s="2" t="s">
        <v>224</v>
      </c>
      <c r="C92" s="151">
        <v>73.819999999999993</v>
      </c>
      <c r="D92" s="102">
        <f t="shared" si="1"/>
        <v>0.73819999999999997</v>
      </c>
      <c r="E92" s="57"/>
      <c r="F92" s="213"/>
      <c r="G92" s="179"/>
      <c r="H92" s="179"/>
    </row>
    <row r="93" spans="1:8" x14ac:dyDescent="0.3">
      <c r="A93" s="2">
        <v>6113</v>
      </c>
      <c r="B93" s="2" t="s">
        <v>271</v>
      </c>
      <c r="C93" s="151">
        <v>76.06</v>
      </c>
      <c r="D93" s="102">
        <f t="shared" si="1"/>
        <v>0.76060000000000005</v>
      </c>
      <c r="E93" s="57"/>
      <c r="F93" s="213"/>
      <c r="G93" s="179"/>
      <c r="H93" s="179"/>
    </row>
    <row r="94" spans="1:8" x14ac:dyDescent="0.3">
      <c r="A94" s="2">
        <v>6114</v>
      </c>
      <c r="B94" s="2" t="s">
        <v>211</v>
      </c>
      <c r="C94" s="151">
        <v>81.08</v>
      </c>
      <c r="D94" s="102">
        <f t="shared" si="1"/>
        <v>0.81079999999999997</v>
      </c>
      <c r="E94" s="57"/>
      <c r="F94" s="213"/>
      <c r="G94" s="179"/>
      <c r="H94" s="179"/>
    </row>
    <row r="95" spans="1:8" x14ac:dyDescent="0.3">
      <c r="A95" s="2">
        <v>6115</v>
      </c>
      <c r="B95" s="2" t="s">
        <v>196</v>
      </c>
      <c r="C95" s="151">
        <v>86.76</v>
      </c>
      <c r="D95" s="102">
        <f t="shared" si="1"/>
        <v>0.86760000000000004</v>
      </c>
      <c r="E95" s="57"/>
      <c r="F95" s="213"/>
      <c r="G95" s="179"/>
      <c r="H95" s="179"/>
    </row>
    <row r="96" spans="1:8" x14ac:dyDescent="0.3">
      <c r="A96" s="2">
        <v>6116</v>
      </c>
      <c r="B96" s="2" t="s">
        <v>371</v>
      </c>
      <c r="C96" s="151">
        <v>80.959999999999994</v>
      </c>
      <c r="D96" s="102">
        <f t="shared" si="1"/>
        <v>0.80959999999999999</v>
      </c>
      <c r="E96" s="57"/>
      <c r="F96" s="213"/>
      <c r="G96" s="179"/>
      <c r="H96" s="179"/>
    </row>
    <row r="97" spans="1:8" x14ac:dyDescent="0.3">
      <c r="A97" s="2">
        <v>6117</v>
      </c>
      <c r="B97" s="2" t="s">
        <v>162</v>
      </c>
      <c r="C97" s="151">
        <v>93.61</v>
      </c>
      <c r="D97" s="102">
        <f t="shared" si="1"/>
        <v>0.93610000000000004</v>
      </c>
      <c r="E97" s="57"/>
      <c r="F97" s="213"/>
      <c r="G97" s="179"/>
      <c r="H97" s="179"/>
    </row>
    <row r="98" spans="1:8" x14ac:dyDescent="0.3">
      <c r="A98" s="2">
        <v>6201</v>
      </c>
      <c r="B98" s="2" t="s">
        <v>118</v>
      </c>
      <c r="C98" s="151">
        <v>78.66</v>
      </c>
      <c r="D98" s="102">
        <f t="shared" si="1"/>
        <v>0.78659999999999997</v>
      </c>
      <c r="E98" s="57"/>
      <c r="F98" s="213"/>
      <c r="G98" s="179"/>
      <c r="H98" s="179"/>
    </row>
    <row r="99" spans="1:8" x14ac:dyDescent="0.3">
      <c r="A99" s="2">
        <v>6202</v>
      </c>
      <c r="B99" s="2" t="s">
        <v>231</v>
      </c>
      <c r="C99" s="151">
        <v>67.67</v>
      </c>
      <c r="D99" s="102">
        <f t="shared" si="1"/>
        <v>0.67669999999999997</v>
      </c>
      <c r="E99" s="57"/>
      <c r="F99" s="213"/>
      <c r="G99" s="179"/>
      <c r="H99" s="179"/>
    </row>
    <row r="100" spans="1:8" x14ac:dyDescent="0.3">
      <c r="A100" s="2">
        <v>6203</v>
      </c>
      <c r="B100" s="2" t="s">
        <v>284</v>
      </c>
      <c r="C100" s="151">
        <v>50.66</v>
      </c>
      <c r="D100" s="102">
        <f t="shared" si="1"/>
        <v>0.50659999999999994</v>
      </c>
      <c r="E100" s="57"/>
      <c r="F100" s="213"/>
      <c r="G100" s="179"/>
      <c r="H100" s="179"/>
    </row>
    <row r="101" spans="1:8" x14ac:dyDescent="0.3">
      <c r="A101" s="2">
        <v>6204</v>
      </c>
      <c r="B101" s="2" t="s">
        <v>321</v>
      </c>
      <c r="C101" s="151">
        <v>83.04</v>
      </c>
      <c r="D101" s="102">
        <f t="shared" si="1"/>
        <v>0.83040000000000003</v>
      </c>
      <c r="E101" s="57"/>
      <c r="F101" s="213"/>
      <c r="G101" s="179"/>
      <c r="H101" s="179"/>
    </row>
    <row r="102" spans="1:8" x14ac:dyDescent="0.3">
      <c r="A102" s="2">
        <v>6205</v>
      </c>
      <c r="B102" s="2" t="s">
        <v>322</v>
      </c>
      <c r="C102" s="151">
        <v>79.400000000000006</v>
      </c>
      <c r="D102" s="102">
        <f t="shared" si="1"/>
        <v>0.79400000000000004</v>
      </c>
      <c r="E102" s="57"/>
      <c r="F102" s="213"/>
      <c r="G102" s="179"/>
      <c r="H102" s="179"/>
    </row>
    <row r="103" spans="1:8" x14ac:dyDescent="0.3">
      <c r="A103" s="2">
        <v>6206</v>
      </c>
      <c r="B103" s="2" t="s">
        <v>298</v>
      </c>
      <c r="C103" s="151">
        <v>85.31</v>
      </c>
      <c r="D103" s="102">
        <f t="shared" si="1"/>
        <v>0.85309999999999997</v>
      </c>
      <c r="E103" s="57"/>
      <c r="F103" s="213"/>
      <c r="G103" s="179"/>
      <c r="H103" s="179"/>
    </row>
    <row r="104" spans="1:8" x14ac:dyDescent="0.3">
      <c r="A104" s="2">
        <v>6301</v>
      </c>
      <c r="B104" s="2" t="s">
        <v>213</v>
      </c>
      <c r="C104" s="151">
        <v>64.959999999999994</v>
      </c>
      <c r="D104" s="102">
        <f t="shared" si="1"/>
        <v>0.64959999999999996</v>
      </c>
      <c r="E104" s="57"/>
      <c r="F104" s="213"/>
      <c r="G104" s="179"/>
      <c r="H104" s="179"/>
    </row>
    <row r="105" spans="1:8" x14ac:dyDescent="0.3">
      <c r="A105" s="2">
        <v>6302</v>
      </c>
      <c r="B105" s="2" t="s">
        <v>313</v>
      </c>
      <c r="C105" s="151">
        <v>92.27</v>
      </c>
      <c r="D105" s="102">
        <f t="shared" si="1"/>
        <v>0.92269999999999996</v>
      </c>
      <c r="E105" s="57"/>
      <c r="F105" s="213"/>
      <c r="G105" s="179"/>
      <c r="H105" s="179"/>
    </row>
    <row r="106" spans="1:8" x14ac:dyDescent="0.3">
      <c r="A106" s="2">
        <v>6303</v>
      </c>
      <c r="B106" s="2" t="s">
        <v>234</v>
      </c>
      <c r="C106" s="151">
        <v>84.65</v>
      </c>
      <c r="D106" s="102">
        <f t="shared" si="1"/>
        <v>0.84650000000000003</v>
      </c>
      <c r="E106" s="57"/>
      <c r="F106" s="213"/>
      <c r="G106" s="179"/>
      <c r="H106" s="179"/>
    </row>
    <row r="107" spans="1:8" x14ac:dyDescent="0.3">
      <c r="A107" s="2">
        <v>6304</v>
      </c>
      <c r="B107" s="2" t="s">
        <v>270</v>
      </c>
      <c r="C107" s="151">
        <v>78.69</v>
      </c>
      <c r="D107" s="102">
        <f t="shared" si="1"/>
        <v>0.78689999999999993</v>
      </c>
      <c r="E107" s="57"/>
      <c r="F107" s="213"/>
      <c r="G107" s="179"/>
      <c r="H107" s="179"/>
    </row>
    <row r="108" spans="1:8" x14ac:dyDescent="0.3">
      <c r="A108" s="2">
        <v>6305</v>
      </c>
      <c r="B108" s="2" t="s">
        <v>177</v>
      </c>
      <c r="C108" s="151">
        <v>67.540000000000006</v>
      </c>
      <c r="D108" s="102">
        <f t="shared" si="1"/>
        <v>0.67540000000000011</v>
      </c>
      <c r="E108" s="57"/>
      <c r="F108" s="213"/>
      <c r="G108" s="179"/>
      <c r="H108" s="179"/>
    </row>
    <row r="109" spans="1:8" x14ac:dyDescent="0.3">
      <c r="A109" s="2">
        <v>6306</v>
      </c>
      <c r="B109" s="2" t="s">
        <v>179</v>
      </c>
      <c r="C109" s="151">
        <v>80.540000000000006</v>
      </c>
      <c r="D109" s="102">
        <f t="shared" si="1"/>
        <v>0.80540000000000012</v>
      </c>
      <c r="E109" s="57"/>
      <c r="F109" s="213"/>
      <c r="G109" s="179"/>
      <c r="H109" s="179"/>
    </row>
    <row r="110" spans="1:8" x14ac:dyDescent="0.3">
      <c r="A110" s="2">
        <v>6307</v>
      </c>
      <c r="B110" s="2" t="s">
        <v>292</v>
      </c>
      <c r="C110" s="151">
        <v>88.54</v>
      </c>
      <c r="D110" s="102">
        <f t="shared" si="1"/>
        <v>0.88540000000000008</v>
      </c>
      <c r="E110" s="57"/>
      <c r="F110" s="213"/>
      <c r="G110" s="179"/>
      <c r="H110" s="179"/>
    </row>
    <row r="111" spans="1:8" x14ac:dyDescent="0.3">
      <c r="A111" s="2">
        <v>6308</v>
      </c>
      <c r="B111" s="2" t="s">
        <v>269</v>
      </c>
      <c r="C111" s="151">
        <v>89.98</v>
      </c>
      <c r="D111" s="102">
        <f t="shared" si="1"/>
        <v>0.89980000000000004</v>
      </c>
      <c r="E111" s="57"/>
      <c r="F111" s="213"/>
      <c r="G111" s="179"/>
      <c r="H111" s="179"/>
    </row>
    <row r="112" spans="1:8" x14ac:dyDescent="0.3">
      <c r="A112" s="2">
        <v>6309</v>
      </c>
      <c r="B112" s="2" t="s">
        <v>262</v>
      </c>
      <c r="C112" s="151">
        <v>70.52</v>
      </c>
      <c r="D112" s="102">
        <f t="shared" si="1"/>
        <v>0.70519999999999994</v>
      </c>
      <c r="E112" s="57"/>
      <c r="F112" s="213"/>
      <c r="G112" s="179"/>
      <c r="H112" s="179"/>
    </row>
    <row r="113" spans="1:8" x14ac:dyDescent="0.3">
      <c r="A113" s="2">
        <v>6310</v>
      </c>
      <c r="B113" s="2" t="s">
        <v>186</v>
      </c>
      <c r="C113" s="151">
        <v>70.52</v>
      </c>
      <c r="D113" s="102">
        <f t="shared" si="1"/>
        <v>0.70519999999999994</v>
      </c>
      <c r="E113" s="57"/>
      <c r="F113" s="213"/>
      <c r="G113" s="179"/>
      <c r="H113" s="179"/>
    </row>
    <row r="114" spans="1:8" x14ac:dyDescent="0.3">
      <c r="A114" s="2">
        <v>7101</v>
      </c>
      <c r="B114" s="2" t="s">
        <v>34</v>
      </c>
      <c r="C114" s="151">
        <v>89.03</v>
      </c>
      <c r="D114" s="102">
        <f t="shared" si="1"/>
        <v>0.89029999999999998</v>
      </c>
      <c r="E114" s="57"/>
      <c r="F114" s="213"/>
      <c r="G114" s="179"/>
      <c r="H114" s="179"/>
    </row>
    <row r="115" spans="1:8" x14ac:dyDescent="0.3">
      <c r="A115" s="2">
        <v>7102</v>
      </c>
      <c r="B115" s="2" t="s">
        <v>130</v>
      </c>
      <c r="C115" s="151">
        <v>93.57</v>
      </c>
      <c r="D115" s="102">
        <f t="shared" si="1"/>
        <v>0.93569999999999998</v>
      </c>
      <c r="E115" s="57"/>
      <c r="F115" s="213"/>
      <c r="G115" s="179"/>
      <c r="H115" s="179"/>
    </row>
    <row r="116" spans="1:8" x14ac:dyDescent="0.3">
      <c r="A116" s="2">
        <v>7103</v>
      </c>
      <c r="B116" s="2" t="s">
        <v>340</v>
      </c>
      <c r="C116" s="151">
        <v>91.66</v>
      </c>
      <c r="D116" s="102">
        <f t="shared" si="1"/>
        <v>0.91659999999999997</v>
      </c>
      <c r="E116" s="57"/>
      <c r="F116" s="213"/>
      <c r="G116" s="179"/>
      <c r="H116" s="179"/>
    </row>
    <row r="117" spans="1:8" x14ac:dyDescent="0.3">
      <c r="A117" s="2">
        <v>7104</v>
      </c>
      <c r="B117" s="2" t="s">
        <v>257</v>
      </c>
      <c r="C117" s="151">
        <v>85.14</v>
      </c>
      <c r="D117" s="102">
        <f t="shared" si="1"/>
        <v>0.85140000000000005</v>
      </c>
      <c r="E117" s="57"/>
      <c r="F117" s="213"/>
      <c r="G117" s="179"/>
      <c r="H117" s="179"/>
    </row>
    <row r="118" spans="1:8" x14ac:dyDescent="0.3">
      <c r="A118" s="2">
        <v>7105</v>
      </c>
      <c r="B118" s="2" t="s">
        <v>266</v>
      </c>
      <c r="C118" s="151">
        <v>75.78</v>
      </c>
      <c r="D118" s="102">
        <f t="shared" si="1"/>
        <v>0.75780000000000003</v>
      </c>
      <c r="E118" s="57"/>
      <c r="F118" s="213"/>
      <c r="G118" s="179"/>
      <c r="H118" s="179"/>
    </row>
    <row r="119" spans="1:8" x14ac:dyDescent="0.3">
      <c r="A119" s="2">
        <v>7106</v>
      </c>
      <c r="B119" s="2" t="s">
        <v>237</v>
      </c>
      <c r="C119" s="151">
        <v>59.06</v>
      </c>
      <c r="D119" s="102">
        <f t="shared" si="1"/>
        <v>0.59060000000000001</v>
      </c>
      <c r="E119" s="57"/>
      <c r="F119" s="213"/>
      <c r="G119" s="179"/>
      <c r="H119" s="179"/>
    </row>
    <row r="120" spans="1:8" x14ac:dyDescent="0.3">
      <c r="A120" s="2">
        <v>7107</v>
      </c>
      <c r="B120" s="2" t="s">
        <v>320</v>
      </c>
      <c r="C120" s="151">
        <v>50.52</v>
      </c>
      <c r="D120" s="102">
        <f t="shared" si="1"/>
        <v>0.50519999999999998</v>
      </c>
      <c r="E120" s="57"/>
      <c r="F120" s="213"/>
      <c r="G120" s="179"/>
      <c r="H120" s="179"/>
    </row>
    <row r="121" spans="1:8" x14ac:dyDescent="0.3">
      <c r="A121" s="2">
        <v>7108</v>
      </c>
      <c r="B121" s="2" t="s">
        <v>238</v>
      </c>
      <c r="C121" s="151">
        <v>89.34</v>
      </c>
      <c r="D121" s="102">
        <f t="shared" si="1"/>
        <v>0.89340000000000008</v>
      </c>
      <c r="E121" s="57"/>
      <c r="F121" s="213"/>
      <c r="G121" s="179"/>
      <c r="H121" s="179"/>
    </row>
    <row r="122" spans="1:8" x14ac:dyDescent="0.3">
      <c r="A122" s="2">
        <v>7109</v>
      </c>
      <c r="B122" s="2" t="s">
        <v>242</v>
      </c>
      <c r="C122" s="151">
        <v>89.52</v>
      </c>
      <c r="D122" s="102">
        <f t="shared" si="1"/>
        <v>0.8952</v>
      </c>
      <c r="E122" s="57"/>
      <c r="F122" s="213"/>
      <c r="G122" s="179"/>
      <c r="H122" s="179"/>
    </row>
    <row r="123" spans="1:8" x14ac:dyDescent="0.3">
      <c r="A123" s="2">
        <v>7110</v>
      </c>
      <c r="B123" s="2" t="s">
        <v>261</v>
      </c>
      <c r="C123" s="151">
        <v>51.66</v>
      </c>
      <c r="D123" s="102">
        <f t="shared" si="1"/>
        <v>0.51659999999999995</v>
      </c>
      <c r="E123" s="57"/>
      <c r="F123" s="213"/>
      <c r="G123" s="179"/>
      <c r="H123" s="179"/>
    </row>
    <row r="124" spans="1:8" x14ac:dyDescent="0.3">
      <c r="A124" s="2">
        <v>7201</v>
      </c>
      <c r="B124" s="2" t="s">
        <v>100</v>
      </c>
      <c r="C124" s="151">
        <v>65.02</v>
      </c>
      <c r="D124" s="102">
        <f t="shared" si="1"/>
        <v>0.6502</v>
      </c>
      <c r="E124" s="57"/>
      <c r="F124" s="213"/>
      <c r="G124" s="179"/>
      <c r="H124" s="179"/>
    </row>
    <row r="125" spans="1:8" x14ac:dyDescent="0.3">
      <c r="A125" s="2">
        <v>7202</v>
      </c>
      <c r="B125" s="2" t="s">
        <v>256</v>
      </c>
      <c r="C125" s="151">
        <v>56.34</v>
      </c>
      <c r="D125" s="102">
        <f t="shared" si="1"/>
        <v>0.56340000000000001</v>
      </c>
      <c r="E125" s="57"/>
      <c r="F125" s="213"/>
      <c r="G125" s="179"/>
      <c r="H125" s="179"/>
    </row>
    <row r="126" spans="1:8" x14ac:dyDescent="0.3">
      <c r="A126" s="2">
        <v>7203</v>
      </c>
      <c r="B126" s="2" t="s">
        <v>244</v>
      </c>
      <c r="C126" s="151">
        <v>78.61</v>
      </c>
      <c r="D126" s="102">
        <f t="shared" si="1"/>
        <v>0.78610000000000002</v>
      </c>
      <c r="E126" s="57"/>
      <c r="F126" s="213"/>
      <c r="G126" s="179"/>
      <c r="H126" s="179"/>
    </row>
    <row r="127" spans="1:8" x14ac:dyDescent="0.3">
      <c r="A127" s="2">
        <v>7301</v>
      </c>
      <c r="B127" s="2" t="s">
        <v>61</v>
      </c>
      <c r="C127" s="151">
        <v>92.69</v>
      </c>
      <c r="D127" s="102">
        <f t="shared" si="1"/>
        <v>0.92689999999999995</v>
      </c>
      <c r="E127" s="57"/>
      <c r="F127" s="213"/>
      <c r="G127" s="179"/>
      <c r="H127" s="179"/>
    </row>
    <row r="128" spans="1:8" x14ac:dyDescent="0.3">
      <c r="A128" s="2">
        <v>7302</v>
      </c>
      <c r="B128" s="2" t="s">
        <v>285</v>
      </c>
      <c r="C128" s="151">
        <v>89.03</v>
      </c>
      <c r="D128" s="102">
        <f t="shared" si="1"/>
        <v>0.89029999999999998</v>
      </c>
      <c r="E128" s="57"/>
      <c r="F128" s="213"/>
      <c r="G128" s="179"/>
      <c r="H128" s="179"/>
    </row>
    <row r="129" spans="1:8" x14ac:dyDescent="0.3">
      <c r="A129" s="2">
        <v>7303</v>
      </c>
      <c r="B129" s="2" t="s">
        <v>241</v>
      </c>
      <c r="C129" s="151">
        <v>88.04</v>
      </c>
      <c r="D129" s="102">
        <f t="shared" si="1"/>
        <v>0.88040000000000007</v>
      </c>
      <c r="E129" s="57"/>
      <c r="F129" s="213"/>
      <c r="G129" s="179"/>
      <c r="H129" s="179"/>
    </row>
    <row r="130" spans="1:8" x14ac:dyDescent="0.3">
      <c r="A130" s="2">
        <v>7304</v>
      </c>
      <c r="B130" s="2" t="s">
        <v>95</v>
      </c>
      <c r="C130" s="151">
        <v>86.51</v>
      </c>
      <c r="D130" s="102">
        <f t="shared" si="1"/>
        <v>0.86510000000000009</v>
      </c>
      <c r="E130" s="57"/>
      <c r="F130" s="213"/>
      <c r="G130" s="179"/>
      <c r="H130" s="179"/>
    </row>
    <row r="131" spans="1:8" x14ac:dyDescent="0.3">
      <c r="A131" s="2">
        <v>7305</v>
      </c>
      <c r="B131" s="2" t="s">
        <v>252</v>
      </c>
      <c r="C131" s="151">
        <v>86.88</v>
      </c>
      <c r="D131" s="102">
        <f t="shared" ref="D131:D194" si="2">+C131/100</f>
        <v>0.86879999999999991</v>
      </c>
      <c r="E131" s="57"/>
      <c r="F131" s="213"/>
      <c r="G131" s="179"/>
      <c r="H131" s="179"/>
    </row>
    <row r="132" spans="1:8" x14ac:dyDescent="0.3">
      <c r="A132" s="2">
        <v>7306</v>
      </c>
      <c r="B132" s="2" t="s">
        <v>151</v>
      </c>
      <c r="C132" s="151">
        <v>92.88</v>
      </c>
      <c r="D132" s="102">
        <f t="shared" si="2"/>
        <v>0.92879999999999996</v>
      </c>
      <c r="E132" s="57"/>
      <c r="F132" s="213"/>
      <c r="G132" s="179"/>
      <c r="H132" s="179"/>
    </row>
    <row r="133" spans="1:8" x14ac:dyDescent="0.3">
      <c r="A133" s="2">
        <v>7307</v>
      </c>
      <c r="B133" s="2" t="s">
        <v>330</v>
      </c>
      <c r="C133" s="151">
        <v>73.760000000000005</v>
      </c>
      <c r="D133" s="102">
        <f t="shared" si="2"/>
        <v>0.73760000000000003</v>
      </c>
      <c r="E133" s="57"/>
      <c r="F133" s="213"/>
      <c r="G133" s="179"/>
      <c r="H133" s="179"/>
    </row>
    <row r="134" spans="1:8" x14ac:dyDescent="0.3">
      <c r="A134" s="2">
        <v>7308</v>
      </c>
      <c r="B134" s="2" t="s">
        <v>142</v>
      </c>
      <c r="C134" s="151">
        <v>66.2</v>
      </c>
      <c r="D134" s="102">
        <f t="shared" si="2"/>
        <v>0.66200000000000003</v>
      </c>
      <c r="E134" s="57"/>
      <c r="F134" s="213"/>
      <c r="G134" s="179"/>
      <c r="H134" s="179"/>
    </row>
    <row r="135" spans="1:8" x14ac:dyDescent="0.3">
      <c r="A135" s="2">
        <v>7309</v>
      </c>
      <c r="B135" s="2" t="s">
        <v>154</v>
      </c>
      <c r="C135" s="151">
        <v>49.13</v>
      </c>
      <c r="D135" s="102">
        <f t="shared" si="2"/>
        <v>0.49130000000000001</v>
      </c>
      <c r="E135" s="57"/>
      <c r="F135" s="213"/>
      <c r="G135" s="179"/>
      <c r="H135" s="179"/>
    </row>
    <row r="136" spans="1:8" x14ac:dyDescent="0.3">
      <c r="A136" s="2">
        <v>7401</v>
      </c>
      <c r="B136" s="2" t="s">
        <v>94</v>
      </c>
      <c r="C136" s="151">
        <v>77.72</v>
      </c>
      <c r="D136" s="102">
        <f t="shared" si="2"/>
        <v>0.7772</v>
      </c>
      <c r="E136" s="57"/>
      <c r="F136" s="213"/>
      <c r="G136" s="179"/>
      <c r="H136" s="179"/>
    </row>
    <row r="137" spans="1:8" x14ac:dyDescent="0.3">
      <c r="A137" s="2">
        <v>7402</v>
      </c>
      <c r="B137" s="2" t="s">
        <v>337</v>
      </c>
      <c r="C137" s="151">
        <v>71.680000000000007</v>
      </c>
      <c r="D137" s="102">
        <f t="shared" si="2"/>
        <v>0.7168000000000001</v>
      </c>
      <c r="E137" s="57"/>
      <c r="F137" s="213"/>
      <c r="G137" s="179"/>
      <c r="H137" s="179"/>
    </row>
    <row r="138" spans="1:8" x14ac:dyDescent="0.3">
      <c r="A138" s="2">
        <v>7403</v>
      </c>
      <c r="B138" s="2" t="s">
        <v>293</v>
      </c>
      <c r="C138" s="151">
        <v>80.56</v>
      </c>
      <c r="D138" s="102">
        <f t="shared" si="2"/>
        <v>0.80559999999999998</v>
      </c>
      <c r="E138" s="57"/>
      <c r="F138" s="213"/>
      <c r="G138" s="179"/>
      <c r="H138" s="179"/>
    </row>
    <row r="139" spans="1:8" x14ac:dyDescent="0.3">
      <c r="A139" s="2">
        <v>7404</v>
      </c>
      <c r="B139" s="2" t="s">
        <v>133</v>
      </c>
      <c r="C139" s="151">
        <v>74.14</v>
      </c>
      <c r="D139" s="102">
        <f t="shared" si="2"/>
        <v>0.74140000000000006</v>
      </c>
      <c r="E139" s="57"/>
      <c r="F139" s="213"/>
      <c r="G139" s="179"/>
      <c r="H139" s="179"/>
    </row>
    <row r="140" spans="1:8" x14ac:dyDescent="0.3">
      <c r="A140" s="2">
        <v>7405</v>
      </c>
      <c r="B140" s="2" t="s">
        <v>260</v>
      </c>
      <c r="C140" s="151">
        <v>69.5</v>
      </c>
      <c r="D140" s="102">
        <f t="shared" si="2"/>
        <v>0.69499999999999995</v>
      </c>
      <c r="E140" s="57"/>
      <c r="F140" s="213"/>
      <c r="G140" s="179"/>
      <c r="H140" s="179"/>
    </row>
    <row r="141" spans="1:8" x14ac:dyDescent="0.3">
      <c r="A141" s="2">
        <v>7406</v>
      </c>
      <c r="B141" s="2" t="s">
        <v>90</v>
      </c>
      <c r="C141" s="151">
        <v>83.8</v>
      </c>
      <c r="D141" s="102">
        <f t="shared" si="2"/>
        <v>0.83799999999999997</v>
      </c>
      <c r="E141" s="57"/>
      <c r="F141" s="213"/>
      <c r="G141" s="179"/>
      <c r="H141" s="179"/>
    </row>
    <row r="142" spans="1:8" x14ac:dyDescent="0.3">
      <c r="A142" s="2">
        <v>7407</v>
      </c>
      <c r="B142" s="2" t="s">
        <v>336</v>
      </c>
      <c r="C142" s="151">
        <v>91.21</v>
      </c>
      <c r="D142" s="102">
        <f t="shared" si="2"/>
        <v>0.91209999999999991</v>
      </c>
      <c r="E142" s="57"/>
      <c r="F142" s="213"/>
      <c r="G142" s="179"/>
      <c r="H142" s="179"/>
    </row>
    <row r="143" spans="1:8" x14ac:dyDescent="0.3">
      <c r="A143" s="2">
        <v>7408</v>
      </c>
      <c r="B143" s="2" t="s">
        <v>325</v>
      </c>
      <c r="C143" s="151">
        <v>56.66</v>
      </c>
      <c r="D143" s="102">
        <f t="shared" si="2"/>
        <v>0.56659999999999999</v>
      </c>
      <c r="E143" s="57"/>
      <c r="F143" s="213"/>
      <c r="G143" s="179"/>
      <c r="H143" s="179"/>
    </row>
    <row r="144" spans="1:8" x14ac:dyDescent="0.3">
      <c r="A144" s="2">
        <v>8101</v>
      </c>
      <c r="B144" s="2" t="s">
        <v>32</v>
      </c>
      <c r="C144" s="151">
        <v>91.53</v>
      </c>
      <c r="D144" s="102">
        <f t="shared" si="2"/>
        <v>0.9153</v>
      </c>
      <c r="E144" s="57"/>
      <c r="F144" s="213"/>
      <c r="G144" s="179"/>
      <c r="H144" s="179"/>
    </row>
    <row r="145" spans="1:8" x14ac:dyDescent="0.3">
      <c r="A145" s="2">
        <v>8102</v>
      </c>
      <c r="B145" s="2" t="s">
        <v>73</v>
      </c>
      <c r="C145" s="151">
        <v>88.56</v>
      </c>
      <c r="D145" s="102">
        <f t="shared" si="2"/>
        <v>0.88560000000000005</v>
      </c>
      <c r="E145" s="57"/>
      <c r="F145" s="213"/>
      <c r="G145" s="179"/>
      <c r="H145" s="179"/>
    </row>
    <row r="146" spans="1:8" x14ac:dyDescent="0.3">
      <c r="A146" s="2">
        <v>8103</v>
      </c>
      <c r="B146" s="2" t="s">
        <v>39</v>
      </c>
      <c r="C146" s="151">
        <v>94.42</v>
      </c>
      <c r="D146" s="102">
        <f t="shared" si="2"/>
        <v>0.94420000000000004</v>
      </c>
      <c r="E146" s="57"/>
      <c r="F146" s="213"/>
      <c r="G146" s="179"/>
      <c r="H146" s="179"/>
    </row>
    <row r="147" spans="1:8" x14ac:dyDescent="0.3">
      <c r="A147" s="2">
        <v>8104</v>
      </c>
      <c r="B147" s="2" t="s">
        <v>303</v>
      </c>
      <c r="C147" s="151">
        <v>91.18</v>
      </c>
      <c r="D147" s="102">
        <f t="shared" si="2"/>
        <v>0.91180000000000005</v>
      </c>
      <c r="E147" s="57"/>
      <c r="F147" s="213"/>
      <c r="G147" s="179"/>
      <c r="H147" s="179"/>
    </row>
    <row r="148" spans="1:8" x14ac:dyDescent="0.3">
      <c r="A148" s="2">
        <v>8105</v>
      </c>
      <c r="B148" s="2" t="s">
        <v>310</v>
      </c>
      <c r="C148" s="151">
        <v>86.06</v>
      </c>
      <c r="D148" s="102">
        <f t="shared" si="2"/>
        <v>0.86060000000000003</v>
      </c>
      <c r="E148" s="57"/>
      <c r="F148" s="213"/>
      <c r="G148" s="179"/>
      <c r="H148" s="179"/>
    </row>
    <row r="149" spans="1:8" x14ac:dyDescent="0.3">
      <c r="A149" s="2">
        <v>8106</v>
      </c>
      <c r="B149" s="2" t="s">
        <v>83</v>
      </c>
      <c r="C149" s="151">
        <v>79.709999999999994</v>
      </c>
      <c r="D149" s="102">
        <f t="shared" si="2"/>
        <v>0.79709999999999992</v>
      </c>
      <c r="E149" s="57"/>
      <c r="F149" s="213"/>
      <c r="G149" s="179"/>
      <c r="H149" s="179"/>
    </row>
    <row r="150" spans="1:8" x14ac:dyDescent="0.3">
      <c r="A150" s="2">
        <v>8107</v>
      </c>
      <c r="B150" s="2" t="s">
        <v>70</v>
      </c>
      <c r="C150" s="151">
        <v>77.040000000000006</v>
      </c>
      <c r="D150" s="102">
        <f t="shared" si="2"/>
        <v>0.77040000000000008</v>
      </c>
      <c r="E150" s="57"/>
      <c r="F150" s="213"/>
      <c r="G150" s="179"/>
      <c r="H150" s="179"/>
    </row>
    <row r="151" spans="1:8" x14ac:dyDescent="0.3">
      <c r="A151" s="2">
        <v>8108</v>
      </c>
      <c r="B151" s="2" t="s">
        <v>37</v>
      </c>
      <c r="C151" s="151">
        <v>80.98</v>
      </c>
      <c r="D151" s="102">
        <f t="shared" si="2"/>
        <v>0.80980000000000008</v>
      </c>
      <c r="E151" s="57"/>
      <c r="F151" s="213"/>
      <c r="G151" s="179"/>
      <c r="H151" s="179"/>
    </row>
    <row r="152" spans="1:8" x14ac:dyDescent="0.3">
      <c r="A152" s="2">
        <v>8109</v>
      </c>
      <c r="B152" s="2" t="s">
        <v>308</v>
      </c>
      <c r="C152" s="151">
        <v>61.65</v>
      </c>
      <c r="D152" s="102">
        <f t="shared" si="2"/>
        <v>0.61649999999999994</v>
      </c>
      <c r="E152" s="57"/>
      <c r="F152" s="213"/>
      <c r="G152" s="179"/>
      <c r="H152" s="179"/>
    </row>
    <row r="153" spans="1:8" x14ac:dyDescent="0.3">
      <c r="A153" s="2">
        <v>8110</v>
      </c>
      <c r="B153" s="2" t="s">
        <v>19</v>
      </c>
      <c r="C153" s="151">
        <v>85.58</v>
      </c>
      <c r="D153" s="102">
        <f t="shared" si="2"/>
        <v>0.85580000000000001</v>
      </c>
      <c r="E153" s="57"/>
      <c r="F153" s="213"/>
      <c r="G153" s="179"/>
      <c r="H153" s="179"/>
    </row>
    <row r="154" spans="1:8" x14ac:dyDescent="0.3">
      <c r="A154" s="2">
        <v>8111</v>
      </c>
      <c r="B154" s="2" t="s">
        <v>84</v>
      </c>
      <c r="C154" s="151">
        <v>92.02</v>
      </c>
      <c r="D154" s="102">
        <f t="shared" si="2"/>
        <v>0.92019999999999991</v>
      </c>
      <c r="E154" s="57"/>
      <c r="F154" s="213"/>
      <c r="G154" s="179"/>
      <c r="H154" s="179"/>
    </row>
    <row r="155" spans="1:8" x14ac:dyDescent="0.3">
      <c r="A155" s="2">
        <v>8112</v>
      </c>
      <c r="B155" s="2" t="s">
        <v>24</v>
      </c>
      <c r="C155" s="151">
        <v>78.97</v>
      </c>
      <c r="D155" s="102">
        <f t="shared" si="2"/>
        <v>0.78969999999999996</v>
      </c>
      <c r="E155" s="57"/>
      <c r="F155" s="213"/>
      <c r="G155" s="179"/>
      <c r="H155" s="179"/>
    </row>
    <row r="156" spans="1:8" x14ac:dyDescent="0.3">
      <c r="A156" s="2">
        <v>8201</v>
      </c>
      <c r="B156" s="2" t="s">
        <v>125</v>
      </c>
      <c r="C156" s="151">
        <v>87.92</v>
      </c>
      <c r="D156" s="102">
        <f t="shared" si="2"/>
        <v>0.87919999999999998</v>
      </c>
      <c r="E156" s="57"/>
      <c r="F156" s="213"/>
      <c r="G156" s="179"/>
      <c r="H156" s="179"/>
    </row>
    <row r="157" spans="1:8" x14ac:dyDescent="0.3">
      <c r="A157" s="2">
        <v>8202</v>
      </c>
      <c r="B157" s="2" t="s">
        <v>194</v>
      </c>
      <c r="C157" s="151">
        <v>88.42</v>
      </c>
      <c r="D157" s="102">
        <f t="shared" si="2"/>
        <v>0.88419999999999999</v>
      </c>
      <c r="E157" s="57"/>
      <c r="F157" s="213"/>
      <c r="G157" s="179"/>
      <c r="H157" s="179"/>
    </row>
    <row r="158" spans="1:8" x14ac:dyDescent="0.3">
      <c r="A158" s="2">
        <v>8203</v>
      </c>
      <c r="B158" s="2" t="s">
        <v>113</v>
      </c>
      <c r="C158" s="151">
        <v>75.89</v>
      </c>
      <c r="D158" s="102">
        <f t="shared" si="2"/>
        <v>0.75890000000000002</v>
      </c>
      <c r="E158" s="57"/>
      <c r="F158" s="213"/>
      <c r="G158" s="179"/>
      <c r="H158" s="179"/>
    </row>
    <row r="159" spans="1:8" x14ac:dyDescent="0.3">
      <c r="A159" s="2">
        <v>8204</v>
      </c>
      <c r="B159" s="2" t="s">
        <v>288</v>
      </c>
      <c r="C159" s="151">
        <v>80.08</v>
      </c>
      <c r="D159" s="102">
        <f t="shared" si="2"/>
        <v>0.80079999999999996</v>
      </c>
      <c r="E159" s="57"/>
      <c r="F159" s="213"/>
      <c r="G159" s="179"/>
      <c r="H159" s="179"/>
    </row>
    <row r="160" spans="1:8" x14ac:dyDescent="0.3">
      <c r="A160" s="2">
        <v>8205</v>
      </c>
      <c r="B160" s="2" t="s">
        <v>128</v>
      </c>
      <c r="C160" s="151">
        <v>87.78</v>
      </c>
      <c r="D160" s="102">
        <f t="shared" si="2"/>
        <v>0.87780000000000002</v>
      </c>
      <c r="E160" s="57"/>
      <c r="F160" s="213"/>
      <c r="G160" s="179"/>
      <c r="H160" s="179"/>
    </row>
    <row r="161" spans="1:8" x14ac:dyDescent="0.3">
      <c r="A161" s="2">
        <v>8206</v>
      </c>
      <c r="B161" s="2" t="s">
        <v>129</v>
      </c>
      <c r="C161" s="151">
        <v>83.82</v>
      </c>
      <c r="D161" s="102">
        <f t="shared" si="2"/>
        <v>0.83819999999999995</v>
      </c>
      <c r="E161" s="57"/>
      <c r="F161" s="213"/>
      <c r="G161" s="179"/>
      <c r="H161" s="179"/>
    </row>
    <row r="162" spans="1:8" x14ac:dyDescent="0.3">
      <c r="A162" s="2">
        <v>8207</v>
      </c>
      <c r="B162" s="2" t="s">
        <v>335</v>
      </c>
      <c r="C162" s="151">
        <v>79.209999999999994</v>
      </c>
      <c r="D162" s="102">
        <f t="shared" si="2"/>
        <v>0.79209999999999992</v>
      </c>
      <c r="E162" s="57"/>
      <c r="F162" s="213"/>
      <c r="G162" s="179"/>
      <c r="H162" s="179"/>
    </row>
    <row r="163" spans="1:8" x14ac:dyDescent="0.3">
      <c r="A163" s="2">
        <v>8301</v>
      </c>
      <c r="B163" s="2" t="s">
        <v>64</v>
      </c>
      <c r="C163" s="151">
        <v>90.79</v>
      </c>
      <c r="D163" s="102">
        <f t="shared" si="2"/>
        <v>0.90790000000000004</v>
      </c>
      <c r="E163" s="57"/>
      <c r="F163" s="213"/>
      <c r="G163" s="179"/>
      <c r="H163" s="179"/>
    </row>
    <row r="164" spans="1:8" x14ac:dyDescent="0.3">
      <c r="A164" s="2">
        <v>8302</v>
      </c>
      <c r="B164" s="2" t="s">
        <v>301</v>
      </c>
      <c r="C164" s="151">
        <v>66.39</v>
      </c>
      <c r="D164" s="102">
        <f t="shared" si="2"/>
        <v>0.66390000000000005</v>
      </c>
      <c r="E164" s="57"/>
      <c r="F164" s="213"/>
      <c r="G164" s="179"/>
      <c r="H164" s="179"/>
    </row>
    <row r="165" spans="1:8" x14ac:dyDescent="0.3">
      <c r="A165" s="2">
        <v>8303</v>
      </c>
      <c r="B165" s="2" t="s">
        <v>109</v>
      </c>
      <c r="C165" s="151">
        <v>84.65</v>
      </c>
      <c r="D165" s="102">
        <f t="shared" si="2"/>
        <v>0.84650000000000003</v>
      </c>
      <c r="E165" s="57"/>
      <c r="F165" s="213"/>
      <c r="G165" s="179"/>
      <c r="H165" s="179"/>
    </row>
    <row r="166" spans="1:8" x14ac:dyDescent="0.3">
      <c r="A166" s="2">
        <v>8304</v>
      </c>
      <c r="B166" s="2" t="s">
        <v>173</v>
      </c>
      <c r="C166" s="151">
        <v>81.75</v>
      </c>
      <c r="D166" s="102">
        <f t="shared" si="2"/>
        <v>0.8175</v>
      </c>
      <c r="E166" s="57"/>
      <c r="F166" s="213"/>
      <c r="G166" s="179"/>
      <c r="H166" s="179"/>
    </row>
    <row r="167" spans="1:8" x14ac:dyDescent="0.3">
      <c r="A167" s="2">
        <v>8305</v>
      </c>
      <c r="B167" s="2" t="s">
        <v>126</v>
      </c>
      <c r="C167" s="151">
        <v>83.73</v>
      </c>
      <c r="D167" s="102">
        <f t="shared" si="2"/>
        <v>0.83730000000000004</v>
      </c>
      <c r="E167" s="57"/>
      <c r="F167" s="213"/>
      <c r="G167" s="179"/>
      <c r="H167" s="179"/>
    </row>
    <row r="168" spans="1:8" x14ac:dyDescent="0.3">
      <c r="A168" s="2">
        <v>8306</v>
      </c>
      <c r="B168" s="2" t="s">
        <v>114</v>
      </c>
      <c r="C168" s="151">
        <v>72.849999999999994</v>
      </c>
      <c r="D168" s="102">
        <f t="shared" si="2"/>
        <v>0.72849999999999993</v>
      </c>
      <c r="E168" s="57"/>
      <c r="F168" s="213"/>
      <c r="G168" s="179"/>
      <c r="H168" s="179"/>
    </row>
    <row r="169" spans="1:8" x14ac:dyDescent="0.3">
      <c r="A169" s="2">
        <v>8307</v>
      </c>
      <c r="B169" s="2" t="s">
        <v>289</v>
      </c>
      <c r="C169" s="151">
        <v>78.59</v>
      </c>
      <c r="D169" s="102">
        <f t="shared" si="2"/>
        <v>0.78590000000000004</v>
      </c>
      <c r="E169" s="57"/>
      <c r="F169" s="213"/>
      <c r="G169" s="179"/>
      <c r="H169" s="179"/>
    </row>
    <row r="170" spans="1:8" x14ac:dyDescent="0.3">
      <c r="A170" s="2">
        <v>8308</v>
      </c>
      <c r="B170" s="2" t="s">
        <v>314</v>
      </c>
      <c r="C170" s="151">
        <v>85.68</v>
      </c>
      <c r="D170" s="102">
        <f t="shared" si="2"/>
        <v>0.85680000000000012</v>
      </c>
      <c r="E170" s="57"/>
      <c r="F170" s="213"/>
      <c r="G170" s="179"/>
      <c r="H170" s="179"/>
    </row>
    <row r="171" spans="1:8" x14ac:dyDescent="0.3">
      <c r="A171" s="2">
        <v>8309</v>
      </c>
      <c r="B171" s="2" t="s">
        <v>251</v>
      </c>
      <c r="C171" s="151">
        <v>73.209999999999994</v>
      </c>
      <c r="D171" s="102">
        <f t="shared" si="2"/>
        <v>0.73209999999999997</v>
      </c>
      <c r="E171" s="57"/>
      <c r="F171" s="213"/>
      <c r="G171" s="179"/>
      <c r="H171" s="179"/>
    </row>
    <row r="172" spans="1:8" x14ac:dyDescent="0.3">
      <c r="A172" s="2">
        <v>8310</v>
      </c>
      <c r="B172" s="2" t="s">
        <v>112</v>
      </c>
      <c r="C172" s="151">
        <v>82.03</v>
      </c>
      <c r="D172" s="102">
        <f t="shared" si="2"/>
        <v>0.82030000000000003</v>
      </c>
      <c r="E172" s="57"/>
      <c r="F172" s="213"/>
      <c r="G172" s="179"/>
      <c r="H172" s="179"/>
    </row>
    <row r="173" spans="1:8" x14ac:dyDescent="0.3">
      <c r="A173" s="2">
        <v>8311</v>
      </c>
      <c r="B173" s="2" t="s">
        <v>132</v>
      </c>
      <c r="C173" s="151">
        <v>82.26</v>
      </c>
      <c r="D173" s="102">
        <f t="shared" si="2"/>
        <v>0.8226</v>
      </c>
      <c r="E173" s="57"/>
      <c r="F173" s="213"/>
      <c r="G173" s="179"/>
      <c r="H173" s="179"/>
    </row>
    <row r="174" spans="1:8" x14ac:dyDescent="0.3">
      <c r="A174" s="2">
        <v>8312</v>
      </c>
      <c r="B174" s="2" t="s">
        <v>304</v>
      </c>
      <c r="C174" s="151">
        <v>87.77</v>
      </c>
      <c r="D174" s="102">
        <f t="shared" si="2"/>
        <v>0.87769999999999992</v>
      </c>
      <c r="E174" s="57"/>
      <c r="F174" s="213"/>
      <c r="G174" s="179"/>
      <c r="H174" s="179"/>
    </row>
    <row r="175" spans="1:8" x14ac:dyDescent="0.3">
      <c r="A175" s="2">
        <v>8313</v>
      </c>
      <c r="B175" s="2" t="s">
        <v>274</v>
      </c>
      <c r="C175" s="151">
        <v>80.2</v>
      </c>
      <c r="D175" s="102">
        <f t="shared" si="2"/>
        <v>0.80200000000000005</v>
      </c>
      <c r="E175" s="57"/>
      <c r="F175" s="213"/>
      <c r="G175" s="179"/>
      <c r="H175" s="179"/>
    </row>
    <row r="176" spans="1:8" x14ac:dyDescent="0.3">
      <c r="A176" s="2">
        <v>8314</v>
      </c>
      <c r="B176" s="2" t="s">
        <v>248</v>
      </c>
      <c r="C176" s="151">
        <v>56.02</v>
      </c>
      <c r="D176" s="102">
        <f t="shared" si="2"/>
        <v>0.56020000000000003</v>
      </c>
      <c r="E176" s="57"/>
      <c r="F176" s="213"/>
      <c r="G176" s="179"/>
      <c r="H176" s="179"/>
    </row>
    <row r="177" spans="1:8" x14ac:dyDescent="0.3">
      <c r="A177" s="2">
        <v>9101</v>
      </c>
      <c r="B177" s="2" t="s">
        <v>29</v>
      </c>
      <c r="C177" s="151">
        <v>73.27</v>
      </c>
      <c r="D177" s="102">
        <f t="shared" si="2"/>
        <v>0.73269999999999991</v>
      </c>
      <c r="E177" s="57"/>
      <c r="F177" s="213"/>
      <c r="G177" s="179"/>
      <c r="H177" s="179"/>
    </row>
    <row r="178" spans="1:8" x14ac:dyDescent="0.3">
      <c r="A178" s="2">
        <v>9102</v>
      </c>
      <c r="B178" s="2" t="s">
        <v>328</v>
      </c>
      <c r="C178" s="151">
        <v>85.02</v>
      </c>
      <c r="D178" s="102">
        <f t="shared" si="2"/>
        <v>0.85019999999999996</v>
      </c>
      <c r="E178" s="57"/>
      <c r="F178" s="213"/>
      <c r="G178" s="179"/>
      <c r="H178" s="179"/>
    </row>
    <row r="179" spans="1:8" x14ac:dyDescent="0.3">
      <c r="A179" s="2">
        <v>9103</v>
      </c>
      <c r="B179" s="2" t="s">
        <v>185</v>
      </c>
      <c r="C179" s="151">
        <v>63.89</v>
      </c>
      <c r="D179" s="102">
        <f t="shared" si="2"/>
        <v>0.63890000000000002</v>
      </c>
      <c r="E179" s="57"/>
      <c r="F179" s="213"/>
      <c r="G179" s="179"/>
      <c r="H179" s="179"/>
    </row>
    <row r="180" spans="1:8" x14ac:dyDescent="0.3">
      <c r="A180" s="2">
        <v>9104</v>
      </c>
      <c r="B180" s="2" t="s">
        <v>341</v>
      </c>
      <c r="C180" s="151">
        <v>77.040000000000006</v>
      </c>
      <c r="D180" s="102">
        <f t="shared" si="2"/>
        <v>0.77040000000000008</v>
      </c>
      <c r="E180" s="57"/>
      <c r="F180" s="213"/>
      <c r="G180" s="179"/>
      <c r="H180" s="179"/>
    </row>
    <row r="181" spans="1:8" x14ac:dyDescent="0.3">
      <c r="A181" s="2">
        <v>9105</v>
      </c>
      <c r="B181" s="2" t="s">
        <v>297</v>
      </c>
      <c r="C181" s="151">
        <v>80.569999999999993</v>
      </c>
      <c r="D181" s="102">
        <f t="shared" si="2"/>
        <v>0.80569999999999997</v>
      </c>
      <c r="E181" s="57"/>
      <c r="F181" s="213"/>
      <c r="G181" s="179"/>
      <c r="H181" s="179"/>
    </row>
    <row r="182" spans="1:8" x14ac:dyDescent="0.3">
      <c r="A182" s="2">
        <v>9106</v>
      </c>
      <c r="B182" s="2" t="s">
        <v>299</v>
      </c>
      <c r="C182" s="151">
        <v>66.28</v>
      </c>
      <c r="D182" s="102">
        <f t="shared" si="2"/>
        <v>0.66280000000000006</v>
      </c>
      <c r="E182" s="57"/>
      <c r="F182" s="213"/>
      <c r="G182" s="179"/>
      <c r="H182" s="179"/>
    </row>
    <row r="183" spans="1:8" x14ac:dyDescent="0.3">
      <c r="A183" s="2">
        <v>9107</v>
      </c>
      <c r="B183" s="2" t="s">
        <v>124</v>
      </c>
      <c r="C183" s="151">
        <v>91.51</v>
      </c>
      <c r="D183" s="102">
        <f t="shared" si="2"/>
        <v>0.91510000000000002</v>
      </c>
      <c r="E183" s="57"/>
      <c r="F183" s="213"/>
      <c r="G183" s="179"/>
      <c r="H183" s="179"/>
    </row>
    <row r="184" spans="1:8" x14ac:dyDescent="0.3">
      <c r="A184" s="2">
        <v>9108</v>
      </c>
      <c r="B184" s="2" t="s">
        <v>107</v>
      </c>
      <c r="C184" s="151">
        <v>91.61</v>
      </c>
      <c r="D184" s="102">
        <f t="shared" si="2"/>
        <v>0.91610000000000003</v>
      </c>
      <c r="E184" s="57"/>
      <c r="F184" s="213"/>
      <c r="G184" s="179"/>
      <c r="H184" s="179"/>
    </row>
    <row r="185" spans="1:8" x14ac:dyDescent="0.3">
      <c r="A185" s="2">
        <v>9109</v>
      </c>
      <c r="B185" s="2" t="s">
        <v>101</v>
      </c>
      <c r="C185" s="151">
        <v>68.34</v>
      </c>
      <c r="D185" s="102">
        <f t="shared" si="2"/>
        <v>0.68340000000000001</v>
      </c>
      <c r="E185" s="57"/>
      <c r="F185" s="213"/>
      <c r="G185" s="179"/>
      <c r="H185" s="179"/>
    </row>
    <row r="186" spans="1:8" x14ac:dyDescent="0.3">
      <c r="A186" s="2">
        <v>9110</v>
      </c>
      <c r="B186" s="2" t="s">
        <v>265</v>
      </c>
      <c r="C186" s="151">
        <v>82.05</v>
      </c>
      <c r="D186" s="102">
        <f t="shared" si="2"/>
        <v>0.82050000000000001</v>
      </c>
      <c r="E186" s="57"/>
      <c r="F186" s="213"/>
      <c r="G186" s="179"/>
      <c r="H186" s="179"/>
    </row>
    <row r="187" spans="1:8" x14ac:dyDescent="0.3">
      <c r="A187" s="2">
        <v>9111</v>
      </c>
      <c r="B187" s="2" t="s">
        <v>306</v>
      </c>
      <c r="C187" s="151">
        <v>55.13</v>
      </c>
      <c r="D187" s="102">
        <f t="shared" si="2"/>
        <v>0.55130000000000001</v>
      </c>
      <c r="E187" s="57"/>
      <c r="F187" s="213"/>
      <c r="G187" s="179"/>
      <c r="H187" s="179"/>
    </row>
    <row r="188" spans="1:8" x14ac:dyDescent="0.3">
      <c r="A188" s="2">
        <v>9112</v>
      </c>
      <c r="B188" s="2" t="s">
        <v>97</v>
      </c>
      <c r="C188" s="151">
        <v>95.26</v>
      </c>
      <c r="D188" s="102">
        <f t="shared" si="2"/>
        <v>0.9526</v>
      </c>
      <c r="E188" s="57"/>
      <c r="F188" s="213"/>
      <c r="G188" s="179"/>
      <c r="H188" s="179"/>
    </row>
    <row r="189" spans="1:8" x14ac:dyDescent="0.3">
      <c r="A189" s="2">
        <v>9113</v>
      </c>
      <c r="B189" s="2" t="s">
        <v>286</v>
      </c>
      <c r="C189" s="151">
        <v>91.93</v>
      </c>
      <c r="D189" s="102">
        <f t="shared" si="2"/>
        <v>0.91930000000000012</v>
      </c>
      <c r="E189" s="57"/>
      <c r="F189" s="213"/>
      <c r="G189" s="179"/>
      <c r="H189" s="179"/>
    </row>
    <row r="190" spans="1:8" x14ac:dyDescent="0.3">
      <c r="A190" s="2">
        <v>9114</v>
      </c>
      <c r="B190" s="2" t="s">
        <v>121</v>
      </c>
      <c r="C190" s="151">
        <v>85.79</v>
      </c>
      <c r="D190" s="102">
        <f t="shared" si="2"/>
        <v>0.85790000000000011</v>
      </c>
      <c r="E190" s="57"/>
      <c r="F190" s="213"/>
      <c r="G190" s="179"/>
      <c r="H190" s="179"/>
    </row>
    <row r="191" spans="1:8" x14ac:dyDescent="0.3">
      <c r="A191" s="2">
        <v>9115</v>
      </c>
      <c r="B191" s="2" t="s">
        <v>166</v>
      </c>
      <c r="C191" s="151">
        <v>90.52</v>
      </c>
      <c r="D191" s="102">
        <f t="shared" si="2"/>
        <v>0.9052</v>
      </c>
      <c r="E191" s="57"/>
      <c r="F191" s="213"/>
      <c r="G191" s="179"/>
      <c r="H191" s="179"/>
    </row>
    <row r="192" spans="1:8" x14ac:dyDescent="0.3">
      <c r="A192" s="2">
        <v>9116</v>
      </c>
      <c r="B192" s="2" t="s">
        <v>273</v>
      </c>
      <c r="C192" s="151">
        <v>79.180000000000007</v>
      </c>
      <c r="D192" s="102">
        <f t="shared" si="2"/>
        <v>0.79180000000000006</v>
      </c>
      <c r="E192" s="57"/>
      <c r="F192" s="213"/>
      <c r="G192" s="179"/>
      <c r="H192" s="179"/>
    </row>
    <row r="193" spans="1:8" x14ac:dyDescent="0.3">
      <c r="A193" s="2">
        <v>9117</v>
      </c>
      <c r="B193" s="2" t="s">
        <v>295</v>
      </c>
      <c r="C193" s="151">
        <v>74.84</v>
      </c>
      <c r="D193" s="102">
        <f t="shared" si="2"/>
        <v>0.74840000000000007</v>
      </c>
      <c r="E193" s="57"/>
      <c r="F193" s="213"/>
      <c r="G193" s="179"/>
      <c r="H193" s="179"/>
    </row>
    <row r="194" spans="1:8" x14ac:dyDescent="0.3">
      <c r="A194" s="2">
        <v>9118</v>
      </c>
      <c r="B194" s="2" t="s">
        <v>281</v>
      </c>
      <c r="C194" s="151">
        <v>62.76</v>
      </c>
      <c r="D194" s="102">
        <f t="shared" si="2"/>
        <v>0.62759999999999994</v>
      </c>
      <c r="E194" s="57"/>
      <c r="F194" s="213"/>
      <c r="G194" s="179"/>
      <c r="H194" s="179"/>
    </row>
    <row r="195" spans="1:8" x14ac:dyDescent="0.3">
      <c r="A195" s="2">
        <v>9119</v>
      </c>
      <c r="B195" s="2" t="s">
        <v>201</v>
      </c>
      <c r="C195" s="151">
        <v>90.47</v>
      </c>
      <c r="D195" s="102">
        <f t="shared" ref="D195:D258" si="3">+C195/100</f>
        <v>0.90469999999999995</v>
      </c>
      <c r="E195" s="57"/>
      <c r="F195" s="213"/>
      <c r="G195" s="179"/>
      <c r="H195" s="179"/>
    </row>
    <row r="196" spans="1:8" x14ac:dyDescent="0.3">
      <c r="A196" s="2">
        <v>9120</v>
      </c>
      <c r="B196" s="2" t="s">
        <v>138</v>
      </c>
      <c r="C196" s="151">
        <v>96.64</v>
      </c>
      <c r="D196" s="102">
        <f t="shared" si="3"/>
        <v>0.96640000000000004</v>
      </c>
      <c r="E196" s="57"/>
      <c r="F196" s="213"/>
      <c r="G196" s="179"/>
      <c r="H196" s="179"/>
    </row>
    <row r="197" spans="1:8" x14ac:dyDescent="0.3">
      <c r="A197" s="2">
        <v>9121</v>
      </c>
      <c r="B197" s="2" t="s">
        <v>309</v>
      </c>
      <c r="C197" s="151">
        <v>71.7</v>
      </c>
      <c r="D197" s="102">
        <f t="shared" si="3"/>
        <v>0.71700000000000008</v>
      </c>
      <c r="E197" s="57"/>
      <c r="F197" s="213"/>
      <c r="G197" s="179"/>
      <c r="H197" s="179"/>
    </row>
    <row r="198" spans="1:8" x14ac:dyDescent="0.3">
      <c r="A198" s="2">
        <v>9201</v>
      </c>
      <c r="B198" s="2" t="s">
        <v>136</v>
      </c>
      <c r="C198" s="151">
        <v>90.02</v>
      </c>
      <c r="D198" s="102">
        <f t="shared" si="3"/>
        <v>0.9002</v>
      </c>
      <c r="E198" s="57"/>
      <c r="F198" s="213"/>
      <c r="G198" s="179"/>
      <c r="H198" s="179"/>
    </row>
    <row r="199" spans="1:8" x14ac:dyDescent="0.3">
      <c r="A199" s="2">
        <v>9202</v>
      </c>
      <c r="B199" s="2" t="s">
        <v>86</v>
      </c>
      <c r="C199" s="151">
        <v>79.61</v>
      </c>
      <c r="D199" s="102">
        <f t="shared" si="3"/>
        <v>0.79610000000000003</v>
      </c>
      <c r="E199" s="57"/>
      <c r="F199" s="213"/>
      <c r="G199" s="179"/>
      <c r="H199" s="179"/>
    </row>
    <row r="200" spans="1:8" x14ac:dyDescent="0.3">
      <c r="A200" s="2">
        <v>9203</v>
      </c>
      <c r="B200" s="2" t="s">
        <v>135</v>
      </c>
      <c r="C200" s="151">
        <v>86.5</v>
      </c>
      <c r="D200" s="102">
        <f t="shared" si="3"/>
        <v>0.86499999999999999</v>
      </c>
      <c r="E200" s="57"/>
      <c r="F200" s="213"/>
      <c r="G200" s="179"/>
      <c r="H200" s="179"/>
    </row>
    <row r="201" spans="1:8" x14ac:dyDescent="0.3">
      <c r="A201" s="2">
        <v>9204</v>
      </c>
      <c r="B201" s="2" t="s">
        <v>339</v>
      </c>
      <c r="C201" s="151">
        <v>80.5</v>
      </c>
      <c r="D201" s="102">
        <f t="shared" si="3"/>
        <v>0.80500000000000005</v>
      </c>
      <c r="E201" s="57"/>
      <c r="F201" s="213"/>
      <c r="G201" s="179"/>
      <c r="H201" s="179"/>
    </row>
    <row r="202" spans="1:8" x14ac:dyDescent="0.3">
      <c r="A202" s="2">
        <v>9205</v>
      </c>
      <c r="B202" s="2" t="s">
        <v>294</v>
      </c>
      <c r="C202" s="151">
        <v>60.48</v>
      </c>
      <c r="D202" s="102">
        <f t="shared" si="3"/>
        <v>0.6048</v>
      </c>
      <c r="E202" s="57"/>
      <c r="F202" s="213"/>
      <c r="G202" s="179"/>
      <c r="H202" s="179"/>
    </row>
    <row r="203" spans="1:8" x14ac:dyDescent="0.3">
      <c r="A203" s="2">
        <v>9206</v>
      </c>
      <c r="B203" s="2" t="s">
        <v>318</v>
      </c>
      <c r="C203" s="151">
        <v>67.69</v>
      </c>
      <c r="D203" s="102">
        <f t="shared" si="3"/>
        <v>0.67689999999999995</v>
      </c>
      <c r="E203" s="57"/>
      <c r="F203" s="213"/>
      <c r="G203" s="179"/>
      <c r="H203" s="179"/>
    </row>
    <row r="204" spans="1:8" x14ac:dyDescent="0.3">
      <c r="A204" s="2">
        <v>9207</v>
      </c>
      <c r="B204" s="2" t="s">
        <v>344</v>
      </c>
      <c r="C204" s="151">
        <v>64.97</v>
      </c>
      <c r="D204" s="102">
        <f t="shared" si="3"/>
        <v>0.64969999999999994</v>
      </c>
      <c r="E204" s="57"/>
      <c r="F204" s="213"/>
      <c r="G204" s="179"/>
      <c r="H204" s="179"/>
    </row>
    <row r="205" spans="1:8" x14ac:dyDescent="0.3">
      <c r="A205" s="2">
        <v>9208</v>
      </c>
      <c r="B205" s="2" t="s">
        <v>280</v>
      </c>
      <c r="C205" s="151">
        <v>47.88</v>
      </c>
      <c r="D205" s="102">
        <f t="shared" si="3"/>
        <v>0.4788</v>
      </c>
      <c r="E205" s="57"/>
      <c r="F205" s="213"/>
      <c r="G205" s="179"/>
      <c r="H205" s="179"/>
    </row>
    <row r="206" spans="1:8" x14ac:dyDescent="0.3">
      <c r="A206" s="2">
        <v>9209</v>
      </c>
      <c r="B206" s="2" t="s">
        <v>104</v>
      </c>
      <c r="C206" s="151">
        <v>71.989999999999995</v>
      </c>
      <c r="D206" s="102">
        <f t="shared" si="3"/>
        <v>0.71989999999999998</v>
      </c>
      <c r="E206" s="57"/>
      <c r="F206" s="213"/>
      <c r="G206" s="179"/>
      <c r="H206" s="179"/>
    </row>
    <row r="207" spans="1:8" x14ac:dyDescent="0.3">
      <c r="A207" s="2">
        <v>9210</v>
      </c>
      <c r="B207" s="2" t="s">
        <v>111</v>
      </c>
      <c r="C207" s="151">
        <v>81.39</v>
      </c>
      <c r="D207" s="102">
        <f t="shared" si="3"/>
        <v>0.81389999999999996</v>
      </c>
      <c r="E207" s="57"/>
      <c r="F207" s="213"/>
      <c r="G207" s="179"/>
      <c r="H207" s="179"/>
    </row>
    <row r="208" spans="1:8" x14ac:dyDescent="0.3">
      <c r="A208" s="2">
        <v>9211</v>
      </c>
      <c r="B208" s="2" t="s">
        <v>106</v>
      </c>
      <c r="C208" s="151">
        <v>62.08</v>
      </c>
      <c r="D208" s="102">
        <f t="shared" si="3"/>
        <v>0.62080000000000002</v>
      </c>
      <c r="E208" s="57"/>
      <c r="F208" s="213"/>
      <c r="G208" s="179"/>
      <c r="H208" s="179"/>
    </row>
    <row r="209" spans="1:8" x14ac:dyDescent="0.3">
      <c r="A209" s="2">
        <v>10101</v>
      </c>
      <c r="B209" s="2" t="s">
        <v>60</v>
      </c>
      <c r="C209" s="151">
        <v>61.86</v>
      </c>
      <c r="D209" s="102">
        <f t="shared" si="3"/>
        <v>0.61860000000000004</v>
      </c>
      <c r="E209" s="57"/>
      <c r="F209" s="213"/>
      <c r="G209" s="179"/>
      <c r="H209" s="179"/>
    </row>
    <row r="210" spans="1:8" x14ac:dyDescent="0.3">
      <c r="A210" s="2">
        <v>10102</v>
      </c>
      <c r="B210" s="2" t="s">
        <v>169</v>
      </c>
      <c r="C210" s="151">
        <v>93.41</v>
      </c>
      <c r="D210" s="102">
        <f t="shared" si="3"/>
        <v>0.93409999999999993</v>
      </c>
      <c r="E210" s="57"/>
      <c r="F210" s="213"/>
      <c r="G210" s="179"/>
      <c r="H210" s="179"/>
    </row>
    <row r="211" spans="1:8" x14ac:dyDescent="0.3">
      <c r="A211" s="2">
        <v>10103</v>
      </c>
      <c r="B211" s="2" t="s">
        <v>228</v>
      </c>
      <c r="C211" s="151">
        <v>62.65</v>
      </c>
      <c r="D211" s="102">
        <f t="shared" si="3"/>
        <v>0.62649999999999995</v>
      </c>
      <c r="E211" s="57"/>
      <c r="F211" s="213"/>
      <c r="G211" s="179"/>
      <c r="H211" s="179"/>
    </row>
    <row r="212" spans="1:8" x14ac:dyDescent="0.3">
      <c r="A212" s="2">
        <v>10104</v>
      </c>
      <c r="B212" s="2" t="s">
        <v>184</v>
      </c>
      <c r="C212" s="151">
        <v>83.26</v>
      </c>
      <c r="D212" s="102">
        <f t="shared" si="3"/>
        <v>0.83260000000000001</v>
      </c>
      <c r="E212" s="57"/>
      <c r="F212" s="213"/>
      <c r="G212" s="179"/>
      <c r="H212" s="179"/>
    </row>
    <row r="213" spans="1:8" x14ac:dyDescent="0.3">
      <c r="A213" s="2">
        <v>10105</v>
      </c>
      <c r="B213" s="2" t="s">
        <v>180</v>
      </c>
      <c r="C213" s="151">
        <v>93.95</v>
      </c>
      <c r="D213" s="102">
        <f t="shared" si="3"/>
        <v>0.9395</v>
      </c>
      <c r="E213" s="57"/>
      <c r="F213" s="213"/>
      <c r="G213" s="179"/>
      <c r="H213" s="179"/>
    </row>
    <row r="214" spans="1:8" x14ac:dyDescent="0.3">
      <c r="A214" s="2">
        <v>10106</v>
      </c>
      <c r="B214" s="2" t="s">
        <v>160</v>
      </c>
      <c r="C214" s="151">
        <v>85.22</v>
      </c>
      <c r="D214" s="102">
        <f t="shared" si="3"/>
        <v>0.85219999999999996</v>
      </c>
      <c r="E214" s="57"/>
      <c r="F214" s="213"/>
      <c r="G214" s="179"/>
      <c r="H214" s="179"/>
    </row>
    <row r="215" spans="1:8" x14ac:dyDescent="0.3">
      <c r="A215" s="2">
        <v>10107</v>
      </c>
      <c r="B215" s="2" t="s">
        <v>195</v>
      </c>
      <c r="C215" s="151">
        <v>90.96</v>
      </c>
      <c r="D215" s="102">
        <f t="shared" si="3"/>
        <v>0.90959999999999996</v>
      </c>
      <c r="E215" s="57"/>
      <c r="F215" s="213"/>
      <c r="G215" s="179"/>
      <c r="H215" s="179"/>
    </row>
    <row r="216" spans="1:8" x14ac:dyDescent="0.3">
      <c r="A216" s="2">
        <v>10108</v>
      </c>
      <c r="B216" s="2" t="s">
        <v>209</v>
      </c>
      <c r="C216" s="151">
        <v>82.51</v>
      </c>
      <c r="D216" s="102">
        <f t="shared" si="3"/>
        <v>0.82510000000000006</v>
      </c>
      <c r="E216" s="57"/>
      <c r="F216" s="213"/>
      <c r="G216" s="179"/>
      <c r="H216" s="179"/>
    </row>
    <row r="217" spans="1:8" x14ac:dyDescent="0.3">
      <c r="A217" s="2">
        <v>10109</v>
      </c>
      <c r="B217" s="2" t="s">
        <v>55</v>
      </c>
      <c r="C217" s="151">
        <v>84.73</v>
      </c>
      <c r="D217" s="102">
        <f t="shared" si="3"/>
        <v>0.84730000000000005</v>
      </c>
      <c r="E217" s="57"/>
      <c r="F217" s="213"/>
      <c r="G217" s="179"/>
      <c r="H217" s="179"/>
    </row>
    <row r="218" spans="1:8" x14ac:dyDescent="0.3">
      <c r="A218" s="2">
        <v>10201</v>
      </c>
      <c r="B218" s="2" t="s">
        <v>120</v>
      </c>
      <c r="C218" s="151">
        <v>82.01</v>
      </c>
      <c r="D218" s="102">
        <f t="shared" si="3"/>
        <v>0.82010000000000005</v>
      </c>
      <c r="E218" s="57"/>
      <c r="F218" s="213"/>
      <c r="G218" s="179"/>
      <c r="H218" s="179"/>
    </row>
    <row r="219" spans="1:8" x14ac:dyDescent="0.3">
      <c r="A219" s="2">
        <v>10202</v>
      </c>
      <c r="B219" s="2" t="s">
        <v>102</v>
      </c>
      <c r="C219" s="151">
        <v>81.19</v>
      </c>
      <c r="D219" s="102">
        <f t="shared" si="3"/>
        <v>0.81189999999999996</v>
      </c>
      <c r="E219" s="57"/>
      <c r="F219" s="213"/>
      <c r="G219" s="179"/>
      <c r="H219" s="179"/>
    </row>
    <row r="220" spans="1:8" x14ac:dyDescent="0.3">
      <c r="A220" s="2">
        <v>10203</v>
      </c>
      <c r="B220" s="2" t="s">
        <v>159</v>
      </c>
      <c r="C220" s="151">
        <v>48.86</v>
      </c>
      <c r="D220" s="102">
        <f t="shared" si="3"/>
        <v>0.48859999999999998</v>
      </c>
      <c r="E220" s="57"/>
      <c r="F220" s="213"/>
      <c r="G220" s="179"/>
      <c r="H220" s="179"/>
    </row>
    <row r="221" spans="1:8" x14ac:dyDescent="0.3">
      <c r="A221" s="2">
        <v>10204</v>
      </c>
      <c r="B221" s="2" t="s">
        <v>276</v>
      </c>
      <c r="C221" s="151">
        <v>87.75</v>
      </c>
      <c r="D221" s="102">
        <f t="shared" si="3"/>
        <v>0.87749999999999995</v>
      </c>
      <c r="E221" s="57"/>
      <c r="F221" s="213"/>
      <c r="G221" s="179"/>
      <c r="H221" s="179"/>
    </row>
    <row r="222" spans="1:8" x14ac:dyDescent="0.3">
      <c r="A222" s="2">
        <v>10205</v>
      </c>
      <c r="B222" s="2" t="s">
        <v>176</v>
      </c>
      <c r="C222" s="151">
        <v>88.82</v>
      </c>
      <c r="D222" s="102">
        <f t="shared" si="3"/>
        <v>0.88819999999999988</v>
      </c>
      <c r="E222" s="57"/>
      <c r="F222" s="213"/>
      <c r="G222" s="179"/>
      <c r="H222" s="179"/>
    </row>
    <row r="223" spans="1:8" x14ac:dyDescent="0.3">
      <c r="A223" s="2">
        <v>10206</v>
      </c>
      <c r="B223" s="2" t="s">
        <v>278</v>
      </c>
      <c r="C223" s="151">
        <v>64.63</v>
      </c>
      <c r="D223" s="102">
        <f t="shared" si="3"/>
        <v>0.64629999999999999</v>
      </c>
      <c r="E223" s="57"/>
      <c r="F223" s="213"/>
      <c r="G223" s="179"/>
      <c r="H223" s="179"/>
    </row>
    <row r="224" spans="1:8" x14ac:dyDescent="0.3">
      <c r="A224" s="2">
        <v>10207</v>
      </c>
      <c r="B224" s="2" t="s">
        <v>302</v>
      </c>
      <c r="C224" s="151">
        <v>84.54</v>
      </c>
      <c r="D224" s="102">
        <f t="shared" si="3"/>
        <v>0.84540000000000004</v>
      </c>
      <c r="E224" s="57"/>
      <c r="F224" s="213"/>
      <c r="G224" s="179"/>
      <c r="H224" s="179"/>
    </row>
    <row r="225" spans="1:8" x14ac:dyDescent="0.3">
      <c r="A225" s="2">
        <v>10208</v>
      </c>
      <c r="B225" s="2" t="s">
        <v>164</v>
      </c>
      <c r="C225" s="151">
        <v>85.63</v>
      </c>
      <c r="D225" s="102">
        <f t="shared" si="3"/>
        <v>0.85629999999999995</v>
      </c>
      <c r="E225" s="57"/>
      <c r="F225" s="213"/>
      <c r="G225" s="179"/>
      <c r="H225" s="179"/>
    </row>
    <row r="226" spans="1:8" x14ac:dyDescent="0.3">
      <c r="A226" s="2">
        <v>10209</v>
      </c>
      <c r="B226" s="2" t="s">
        <v>316</v>
      </c>
      <c r="C226" s="151">
        <v>80.91</v>
      </c>
      <c r="D226" s="102">
        <f t="shared" si="3"/>
        <v>0.80909999999999993</v>
      </c>
      <c r="E226" s="57"/>
      <c r="F226" s="213"/>
      <c r="G226" s="179"/>
      <c r="H226" s="179"/>
    </row>
    <row r="227" spans="1:8" x14ac:dyDescent="0.3">
      <c r="A227" s="2">
        <v>10210</v>
      </c>
      <c r="B227" s="2" t="s">
        <v>188</v>
      </c>
      <c r="C227" s="151">
        <v>84.04</v>
      </c>
      <c r="D227" s="102">
        <f t="shared" si="3"/>
        <v>0.84040000000000004</v>
      </c>
      <c r="E227" s="57"/>
      <c r="F227" s="213"/>
      <c r="G227" s="179"/>
      <c r="H227" s="179"/>
    </row>
    <row r="228" spans="1:8" x14ac:dyDescent="0.3">
      <c r="A228" s="2">
        <v>10301</v>
      </c>
      <c r="B228" s="2" t="s">
        <v>66</v>
      </c>
      <c r="C228" s="151">
        <v>93.16</v>
      </c>
      <c r="D228" s="102">
        <f t="shared" si="3"/>
        <v>0.93159999999999998</v>
      </c>
      <c r="E228" s="57"/>
      <c r="F228" s="213"/>
      <c r="G228" s="179"/>
      <c r="H228" s="179"/>
    </row>
    <row r="229" spans="1:8" x14ac:dyDescent="0.3">
      <c r="A229" s="2">
        <v>10302</v>
      </c>
      <c r="B229" s="2" t="s">
        <v>187</v>
      </c>
      <c r="C229" s="151">
        <v>71.010000000000005</v>
      </c>
      <c r="D229" s="102">
        <f t="shared" si="3"/>
        <v>0.71010000000000006</v>
      </c>
      <c r="E229" s="57"/>
      <c r="F229" s="213"/>
      <c r="G229" s="179"/>
      <c r="H229" s="179"/>
    </row>
    <row r="230" spans="1:8" x14ac:dyDescent="0.3">
      <c r="A230" s="2">
        <v>10303</v>
      </c>
      <c r="B230" s="2" t="s">
        <v>172</v>
      </c>
      <c r="C230" s="151">
        <v>93.73</v>
      </c>
      <c r="D230" s="102">
        <f t="shared" si="3"/>
        <v>0.93730000000000002</v>
      </c>
      <c r="E230" s="57"/>
      <c r="F230" s="213"/>
      <c r="G230" s="179"/>
      <c r="H230" s="179"/>
    </row>
    <row r="231" spans="1:8" x14ac:dyDescent="0.3">
      <c r="A231" s="2">
        <v>10304</v>
      </c>
      <c r="B231" s="2" t="s">
        <v>204</v>
      </c>
      <c r="C231" s="151">
        <v>57.54</v>
      </c>
      <c r="D231" s="102">
        <f t="shared" si="3"/>
        <v>0.57540000000000002</v>
      </c>
      <c r="E231" s="57"/>
      <c r="F231" s="213"/>
      <c r="G231" s="179"/>
      <c r="H231" s="179"/>
    </row>
    <row r="232" spans="1:8" x14ac:dyDescent="0.3">
      <c r="A232" s="2">
        <v>10305</v>
      </c>
      <c r="B232" s="2" t="s">
        <v>200</v>
      </c>
      <c r="C232" s="151">
        <v>87.52</v>
      </c>
      <c r="D232" s="102">
        <f t="shared" si="3"/>
        <v>0.87519999999999998</v>
      </c>
      <c r="E232" s="57"/>
      <c r="F232" s="213"/>
      <c r="G232" s="179"/>
      <c r="H232" s="179"/>
    </row>
    <row r="233" spans="1:8" x14ac:dyDescent="0.3">
      <c r="A233" s="2">
        <v>10306</v>
      </c>
      <c r="B233" s="2" t="s">
        <v>333</v>
      </c>
      <c r="C233" s="151">
        <v>86.45</v>
      </c>
      <c r="D233" s="102">
        <f t="shared" si="3"/>
        <v>0.86450000000000005</v>
      </c>
      <c r="E233" s="57"/>
      <c r="F233" s="213"/>
      <c r="G233" s="179"/>
      <c r="H233" s="179"/>
    </row>
    <row r="234" spans="1:8" x14ac:dyDescent="0.3">
      <c r="A234" s="2">
        <v>10307</v>
      </c>
      <c r="B234" s="2" t="s">
        <v>226</v>
      </c>
      <c r="C234" s="151">
        <v>54.4</v>
      </c>
      <c r="D234" s="102">
        <f t="shared" si="3"/>
        <v>0.54400000000000004</v>
      </c>
      <c r="E234" s="57"/>
      <c r="F234" s="213"/>
      <c r="G234" s="179"/>
      <c r="H234" s="179"/>
    </row>
    <row r="235" spans="1:8" x14ac:dyDescent="0.3">
      <c r="A235" s="2">
        <v>10401</v>
      </c>
      <c r="B235" s="2" t="s">
        <v>207</v>
      </c>
      <c r="C235" s="151">
        <v>89.55</v>
      </c>
      <c r="D235" s="102">
        <f t="shared" si="3"/>
        <v>0.89549999999999996</v>
      </c>
      <c r="E235" s="57"/>
      <c r="F235" s="213"/>
      <c r="G235" s="179"/>
      <c r="H235" s="179"/>
    </row>
    <row r="236" spans="1:8" x14ac:dyDescent="0.3">
      <c r="A236" s="2">
        <v>10402</v>
      </c>
      <c r="B236" s="2" t="s">
        <v>197</v>
      </c>
      <c r="C236" s="151">
        <v>68.59</v>
      </c>
      <c r="D236" s="102">
        <f t="shared" si="3"/>
        <v>0.68590000000000007</v>
      </c>
      <c r="E236" s="57"/>
      <c r="F236" s="213"/>
      <c r="G236" s="179"/>
      <c r="H236" s="179"/>
    </row>
    <row r="237" spans="1:8" x14ac:dyDescent="0.3">
      <c r="A237" s="2">
        <v>10403</v>
      </c>
      <c r="B237" s="2" t="s">
        <v>192</v>
      </c>
      <c r="C237" s="151">
        <v>88.02</v>
      </c>
      <c r="D237" s="102">
        <f t="shared" si="3"/>
        <v>0.88019999999999998</v>
      </c>
      <c r="E237" s="57"/>
      <c r="F237" s="213"/>
      <c r="G237" s="179"/>
      <c r="H237" s="179"/>
    </row>
    <row r="238" spans="1:8" x14ac:dyDescent="0.3">
      <c r="A238" s="2">
        <v>10404</v>
      </c>
      <c r="B238" s="2" t="s">
        <v>202</v>
      </c>
      <c r="C238" s="151">
        <v>58.33</v>
      </c>
      <c r="D238" s="102">
        <f t="shared" si="3"/>
        <v>0.58329999999999993</v>
      </c>
      <c r="E238" s="57"/>
      <c r="F238" s="213"/>
      <c r="G238" s="179"/>
      <c r="H238" s="179"/>
    </row>
    <row r="239" spans="1:8" x14ac:dyDescent="0.3">
      <c r="A239" s="2">
        <v>11101</v>
      </c>
      <c r="B239" s="2" t="s">
        <v>349</v>
      </c>
      <c r="C239" s="151">
        <v>84.58</v>
      </c>
      <c r="D239" s="102">
        <f t="shared" si="3"/>
        <v>0.8458</v>
      </c>
      <c r="E239" s="57"/>
      <c r="F239" s="213"/>
      <c r="G239" s="179"/>
      <c r="H239" s="179"/>
    </row>
    <row r="240" spans="1:8" x14ac:dyDescent="0.3">
      <c r="A240" s="2">
        <v>11102</v>
      </c>
      <c r="B240" s="2" t="s">
        <v>327</v>
      </c>
      <c r="C240" s="151">
        <v>78.75</v>
      </c>
      <c r="D240" s="102">
        <f t="shared" si="3"/>
        <v>0.78749999999999998</v>
      </c>
      <c r="E240" s="57"/>
      <c r="F240" s="213"/>
      <c r="G240" s="179"/>
      <c r="H240" s="179"/>
    </row>
    <row r="241" spans="1:8" x14ac:dyDescent="0.3">
      <c r="A241" s="2">
        <v>11201</v>
      </c>
      <c r="B241" s="2" t="s">
        <v>350</v>
      </c>
      <c r="C241" s="151">
        <v>86.3</v>
      </c>
      <c r="D241" s="102">
        <f t="shared" si="3"/>
        <v>0.86299999999999999</v>
      </c>
      <c r="E241" s="57"/>
      <c r="F241" s="213"/>
      <c r="G241" s="179"/>
      <c r="H241" s="179"/>
    </row>
    <row r="242" spans="1:8" x14ac:dyDescent="0.3">
      <c r="A242" s="2">
        <v>11202</v>
      </c>
      <c r="B242" s="2" t="s">
        <v>208</v>
      </c>
      <c r="C242" s="151">
        <v>82.53</v>
      </c>
      <c r="D242" s="102">
        <f t="shared" si="3"/>
        <v>0.82530000000000003</v>
      </c>
      <c r="E242" s="57"/>
      <c r="F242" s="213"/>
      <c r="G242" s="179"/>
      <c r="H242" s="179"/>
    </row>
    <row r="243" spans="1:8" x14ac:dyDescent="0.3">
      <c r="A243" s="2">
        <v>11203</v>
      </c>
      <c r="B243" s="2" t="s">
        <v>277</v>
      </c>
      <c r="C243" s="151">
        <v>75.28</v>
      </c>
      <c r="D243" s="102">
        <f t="shared" si="3"/>
        <v>0.75280000000000002</v>
      </c>
      <c r="E243" s="57"/>
      <c r="F243" s="213"/>
      <c r="G243" s="179"/>
      <c r="H243" s="179"/>
    </row>
    <row r="244" spans="1:8" x14ac:dyDescent="0.3">
      <c r="A244" s="2">
        <v>11301</v>
      </c>
      <c r="B244" s="2" t="s">
        <v>219</v>
      </c>
      <c r="C244" s="151">
        <v>75.680000000000007</v>
      </c>
      <c r="D244" s="102">
        <f t="shared" si="3"/>
        <v>0.75680000000000003</v>
      </c>
      <c r="E244" s="57"/>
      <c r="F244" s="213"/>
      <c r="G244" s="179"/>
      <c r="H244" s="179"/>
    </row>
    <row r="245" spans="1:8" x14ac:dyDescent="0.3">
      <c r="A245" s="2">
        <v>11302</v>
      </c>
      <c r="B245" s="2" t="s">
        <v>408</v>
      </c>
      <c r="C245" s="151">
        <v>73.42</v>
      </c>
      <c r="D245" s="102">
        <f t="shared" si="3"/>
        <v>0.73419999999999996</v>
      </c>
      <c r="E245" s="57"/>
      <c r="F245" s="213"/>
      <c r="G245" s="179"/>
      <c r="H245" s="179"/>
    </row>
    <row r="246" spans="1:8" x14ac:dyDescent="0.3">
      <c r="A246" s="2">
        <v>11303</v>
      </c>
      <c r="B246" s="2" t="s">
        <v>240</v>
      </c>
      <c r="C246" s="151">
        <v>81.900000000000006</v>
      </c>
      <c r="D246" s="102">
        <f t="shared" si="3"/>
        <v>0.81900000000000006</v>
      </c>
      <c r="E246" s="57"/>
      <c r="F246" s="213"/>
      <c r="G246" s="179"/>
      <c r="H246" s="179"/>
    </row>
    <row r="247" spans="1:8" x14ac:dyDescent="0.3">
      <c r="A247" s="2">
        <v>11401</v>
      </c>
      <c r="B247" s="2" t="s">
        <v>158</v>
      </c>
      <c r="C247" s="151">
        <v>66.67</v>
      </c>
      <c r="D247" s="102">
        <f t="shared" si="3"/>
        <v>0.66670000000000007</v>
      </c>
      <c r="E247" s="57"/>
      <c r="F247" s="213"/>
      <c r="G247" s="179"/>
      <c r="H247" s="179"/>
    </row>
    <row r="248" spans="1:8" x14ac:dyDescent="0.3">
      <c r="A248" s="2">
        <v>11402</v>
      </c>
      <c r="B248" s="2" t="s">
        <v>170</v>
      </c>
      <c r="C248" s="151">
        <v>87.83</v>
      </c>
      <c r="D248" s="102">
        <f t="shared" si="3"/>
        <v>0.87829999999999997</v>
      </c>
      <c r="E248" s="57"/>
      <c r="F248" s="213"/>
      <c r="G248" s="179"/>
      <c r="H248" s="179"/>
    </row>
    <row r="249" spans="1:8" x14ac:dyDescent="0.3">
      <c r="A249" s="2">
        <v>12101</v>
      </c>
      <c r="B249" s="2" t="s">
        <v>51</v>
      </c>
      <c r="C249" s="151">
        <v>94.49</v>
      </c>
      <c r="D249" s="102">
        <f t="shared" si="3"/>
        <v>0.94489999999999996</v>
      </c>
      <c r="E249" s="57"/>
      <c r="F249" s="213"/>
      <c r="G249" s="179"/>
      <c r="H249" s="179"/>
    </row>
    <row r="250" spans="1:8" x14ac:dyDescent="0.3">
      <c r="A250" s="2">
        <v>12102</v>
      </c>
      <c r="B250" s="2" t="s">
        <v>247</v>
      </c>
      <c r="C250" s="151">
        <v>78.88</v>
      </c>
      <c r="D250" s="102">
        <f t="shared" si="3"/>
        <v>0.78879999999999995</v>
      </c>
      <c r="E250" s="57"/>
      <c r="F250" s="213"/>
      <c r="G250" s="179"/>
      <c r="H250" s="179"/>
    </row>
    <row r="251" spans="1:8" x14ac:dyDescent="0.3">
      <c r="A251" s="2">
        <v>12103</v>
      </c>
      <c r="B251" s="2" t="s">
        <v>243</v>
      </c>
      <c r="C251" s="151">
        <v>87.15</v>
      </c>
      <c r="D251" s="102">
        <f t="shared" si="3"/>
        <v>0.87150000000000005</v>
      </c>
      <c r="E251" s="57"/>
      <c r="F251" s="213"/>
      <c r="G251" s="179"/>
      <c r="H251" s="179"/>
    </row>
    <row r="252" spans="1:8" x14ac:dyDescent="0.3">
      <c r="A252" s="2">
        <v>12104</v>
      </c>
      <c r="B252" s="2" t="s">
        <v>149</v>
      </c>
      <c r="C252" s="151">
        <v>66.23</v>
      </c>
      <c r="D252" s="102">
        <f t="shared" si="3"/>
        <v>0.6623</v>
      </c>
      <c r="E252" s="57"/>
      <c r="F252" s="213"/>
      <c r="G252" s="179"/>
      <c r="H252" s="179"/>
    </row>
    <row r="253" spans="1:8" x14ac:dyDescent="0.3">
      <c r="A253" s="2">
        <v>12201</v>
      </c>
      <c r="B253" s="2" t="s">
        <v>220</v>
      </c>
      <c r="C253" s="151">
        <v>62.51</v>
      </c>
      <c r="D253" s="102">
        <f t="shared" si="3"/>
        <v>0.62509999999999999</v>
      </c>
      <c r="E253" s="57"/>
      <c r="F253" s="213"/>
      <c r="G253" s="179"/>
      <c r="H253" s="179"/>
    </row>
    <row r="254" spans="1:8" x14ac:dyDescent="0.3">
      <c r="A254" s="2">
        <v>12301</v>
      </c>
      <c r="B254" s="2" t="s">
        <v>182</v>
      </c>
      <c r="C254" s="151">
        <v>84.92</v>
      </c>
      <c r="D254" s="102">
        <f t="shared" si="3"/>
        <v>0.84920000000000007</v>
      </c>
      <c r="E254" s="57"/>
      <c r="F254" s="213"/>
      <c r="G254" s="179"/>
      <c r="H254" s="179"/>
    </row>
    <row r="255" spans="1:8" x14ac:dyDescent="0.3">
      <c r="A255" s="2">
        <v>12302</v>
      </c>
      <c r="B255" s="2" t="s">
        <v>152</v>
      </c>
      <c r="C255" s="151">
        <v>87.94</v>
      </c>
      <c r="D255" s="102">
        <f t="shared" si="3"/>
        <v>0.87939999999999996</v>
      </c>
      <c r="E255" s="57"/>
      <c r="F255" s="213"/>
      <c r="G255" s="179"/>
      <c r="H255" s="179"/>
    </row>
    <row r="256" spans="1:8" x14ac:dyDescent="0.3">
      <c r="A256" s="2">
        <v>12303</v>
      </c>
      <c r="B256" s="2" t="s">
        <v>253</v>
      </c>
      <c r="C256" s="151">
        <v>80.47</v>
      </c>
      <c r="D256" s="102">
        <f t="shared" si="3"/>
        <v>0.80469999999999997</v>
      </c>
      <c r="E256" s="57"/>
      <c r="F256" s="213"/>
      <c r="G256" s="179"/>
      <c r="H256" s="179"/>
    </row>
    <row r="257" spans="1:8" x14ac:dyDescent="0.3">
      <c r="A257" s="2">
        <v>12401</v>
      </c>
      <c r="B257" s="2" t="s">
        <v>89</v>
      </c>
      <c r="C257" s="151">
        <v>95.28</v>
      </c>
      <c r="D257" s="102">
        <f t="shared" si="3"/>
        <v>0.95279999999999998</v>
      </c>
      <c r="E257" s="57"/>
      <c r="F257" s="213"/>
      <c r="G257" s="179"/>
      <c r="H257" s="179"/>
    </row>
    <row r="258" spans="1:8" x14ac:dyDescent="0.3">
      <c r="A258" s="2">
        <v>12402</v>
      </c>
      <c r="B258" s="2" t="s">
        <v>255</v>
      </c>
      <c r="C258" s="151">
        <v>93.69</v>
      </c>
      <c r="D258" s="102">
        <f t="shared" si="3"/>
        <v>0.93689999999999996</v>
      </c>
      <c r="E258" s="57"/>
      <c r="F258" s="213"/>
      <c r="G258" s="179"/>
      <c r="H258" s="179"/>
    </row>
    <row r="259" spans="1:8" x14ac:dyDescent="0.3">
      <c r="A259" s="2">
        <v>13101</v>
      </c>
      <c r="B259" s="2" t="s">
        <v>7</v>
      </c>
      <c r="C259" s="151">
        <v>88.3</v>
      </c>
      <c r="D259" s="102">
        <f t="shared" ref="D259:D322" si="4">+C259/100</f>
        <v>0.88300000000000001</v>
      </c>
      <c r="E259" s="57"/>
      <c r="F259" s="213"/>
      <c r="G259" s="179"/>
      <c r="H259" s="179"/>
    </row>
    <row r="260" spans="1:8" x14ac:dyDescent="0.3">
      <c r="A260" s="2">
        <v>13102</v>
      </c>
      <c r="B260" s="2" t="s">
        <v>21</v>
      </c>
      <c r="C260" s="151">
        <v>74.349999999999994</v>
      </c>
      <c r="D260" s="102">
        <f t="shared" si="4"/>
        <v>0.74349999999999994</v>
      </c>
      <c r="E260" s="57"/>
      <c r="F260" s="213"/>
      <c r="G260" s="179"/>
      <c r="H260" s="179"/>
    </row>
    <row r="261" spans="1:8" x14ac:dyDescent="0.3">
      <c r="A261" s="2">
        <v>13103</v>
      </c>
      <c r="B261" s="2" t="s">
        <v>46</v>
      </c>
      <c r="C261" s="151">
        <v>76.89</v>
      </c>
      <c r="D261" s="102">
        <f t="shared" si="4"/>
        <v>0.76890000000000003</v>
      </c>
      <c r="E261" s="57"/>
      <c r="F261" s="213"/>
      <c r="G261" s="179"/>
      <c r="H261" s="179"/>
    </row>
    <row r="262" spans="1:8" x14ac:dyDescent="0.3">
      <c r="A262" s="2">
        <v>13104</v>
      </c>
      <c r="B262" s="2" t="s">
        <v>43</v>
      </c>
      <c r="C262" s="151">
        <v>80.98</v>
      </c>
      <c r="D262" s="102">
        <f t="shared" si="4"/>
        <v>0.80980000000000008</v>
      </c>
      <c r="E262" s="57"/>
      <c r="F262" s="213"/>
      <c r="G262" s="179"/>
      <c r="H262" s="179"/>
    </row>
    <row r="263" spans="1:8" x14ac:dyDescent="0.3">
      <c r="A263" s="2">
        <v>13105</v>
      </c>
      <c r="B263" s="2" t="s">
        <v>49</v>
      </c>
      <c r="C263" s="151">
        <v>84.83</v>
      </c>
      <c r="D263" s="102">
        <f t="shared" si="4"/>
        <v>0.84829999999999994</v>
      </c>
      <c r="E263" s="57"/>
      <c r="F263" s="213"/>
      <c r="G263" s="179"/>
      <c r="H263" s="179"/>
    </row>
    <row r="264" spans="1:8" x14ac:dyDescent="0.3">
      <c r="A264" s="2">
        <v>13106</v>
      </c>
      <c r="B264" s="2" t="s">
        <v>23</v>
      </c>
      <c r="C264" s="151">
        <v>79.010000000000005</v>
      </c>
      <c r="D264" s="102">
        <f t="shared" si="4"/>
        <v>0.79010000000000002</v>
      </c>
      <c r="E264" s="57"/>
      <c r="F264" s="213"/>
      <c r="G264" s="179"/>
      <c r="H264" s="179"/>
    </row>
    <row r="265" spans="1:8" x14ac:dyDescent="0.3">
      <c r="A265" s="2">
        <v>13107</v>
      </c>
      <c r="B265" s="2" t="s">
        <v>11</v>
      </c>
      <c r="C265" s="151">
        <v>86.99</v>
      </c>
      <c r="D265" s="102">
        <f t="shared" si="4"/>
        <v>0.8698999999999999</v>
      </c>
      <c r="E265" s="57"/>
      <c r="F265" s="213"/>
      <c r="G265" s="179"/>
      <c r="H265" s="179"/>
    </row>
    <row r="266" spans="1:8" x14ac:dyDescent="0.3">
      <c r="A266" s="2">
        <v>13108</v>
      </c>
      <c r="B266" s="2" t="s">
        <v>26</v>
      </c>
      <c r="C266" s="151">
        <v>58.1</v>
      </c>
      <c r="D266" s="102">
        <f t="shared" si="4"/>
        <v>0.58099999999999996</v>
      </c>
      <c r="E266" s="57"/>
      <c r="F266" s="213"/>
      <c r="G266" s="179"/>
      <c r="H266" s="179"/>
    </row>
    <row r="267" spans="1:8" x14ac:dyDescent="0.3">
      <c r="A267" s="2">
        <v>13109</v>
      </c>
      <c r="B267" s="2" t="s">
        <v>20</v>
      </c>
      <c r="C267" s="151">
        <v>87.16</v>
      </c>
      <c r="D267" s="102">
        <f t="shared" si="4"/>
        <v>0.87159999999999993</v>
      </c>
      <c r="E267" s="57"/>
      <c r="F267" s="213"/>
      <c r="G267" s="179"/>
      <c r="H267" s="179"/>
    </row>
    <row r="268" spans="1:8" x14ac:dyDescent="0.3">
      <c r="A268" s="2">
        <v>13110</v>
      </c>
      <c r="B268" s="2" t="s">
        <v>35</v>
      </c>
      <c r="C268" s="151">
        <v>78.650000000000006</v>
      </c>
      <c r="D268" s="102">
        <f t="shared" si="4"/>
        <v>0.78650000000000009</v>
      </c>
      <c r="E268" s="57"/>
      <c r="F268" s="213"/>
      <c r="G268" s="179"/>
      <c r="H268" s="179"/>
    </row>
    <row r="269" spans="1:8" x14ac:dyDescent="0.3">
      <c r="A269" s="2">
        <v>13111</v>
      </c>
      <c r="B269" s="2" t="s">
        <v>36</v>
      </c>
      <c r="C269" s="151">
        <v>89.45</v>
      </c>
      <c r="D269" s="102">
        <f t="shared" si="4"/>
        <v>0.89450000000000007</v>
      </c>
      <c r="E269" s="57"/>
      <c r="F269" s="213"/>
      <c r="G269" s="179"/>
      <c r="H269" s="179"/>
    </row>
    <row r="270" spans="1:8" x14ac:dyDescent="0.3">
      <c r="A270" s="2">
        <v>13112</v>
      </c>
      <c r="B270" s="2" t="s">
        <v>27</v>
      </c>
      <c r="C270" s="151">
        <v>71.33</v>
      </c>
      <c r="D270" s="102">
        <f t="shared" si="4"/>
        <v>0.71329999999999993</v>
      </c>
      <c r="E270" s="57"/>
      <c r="F270" s="213"/>
      <c r="G270" s="179"/>
      <c r="H270" s="179"/>
    </row>
    <row r="271" spans="1:8" x14ac:dyDescent="0.3">
      <c r="A271" s="2">
        <v>13113</v>
      </c>
      <c r="B271" s="2" t="s">
        <v>18</v>
      </c>
      <c r="C271" s="151">
        <v>82.39</v>
      </c>
      <c r="D271" s="102">
        <f t="shared" si="4"/>
        <v>0.82389999999999997</v>
      </c>
      <c r="E271" s="57"/>
      <c r="F271" s="213"/>
      <c r="G271" s="179"/>
      <c r="H271" s="179"/>
    </row>
    <row r="272" spans="1:8" x14ac:dyDescent="0.3">
      <c r="A272" s="2">
        <v>13114</v>
      </c>
      <c r="B272" s="2" t="s">
        <v>3</v>
      </c>
      <c r="C272" s="151">
        <v>81.39</v>
      </c>
      <c r="D272" s="102">
        <f t="shared" si="4"/>
        <v>0.81389999999999996</v>
      </c>
      <c r="E272" s="57"/>
      <c r="F272" s="213"/>
      <c r="G272" s="179"/>
      <c r="H272" s="179"/>
    </row>
    <row r="273" spans="1:8" x14ac:dyDescent="0.3">
      <c r="A273" s="2">
        <v>13115</v>
      </c>
      <c r="B273" s="2" t="s">
        <v>9</v>
      </c>
      <c r="C273" s="151">
        <v>66.41</v>
      </c>
      <c r="D273" s="102">
        <f t="shared" si="4"/>
        <v>0.66409999999999991</v>
      </c>
      <c r="E273" s="57"/>
      <c r="F273" s="213"/>
      <c r="G273" s="179"/>
      <c r="H273" s="179"/>
    </row>
    <row r="274" spans="1:8" x14ac:dyDescent="0.3">
      <c r="A274" s="2">
        <v>13116</v>
      </c>
      <c r="B274" s="2" t="s">
        <v>33</v>
      </c>
      <c r="C274" s="151">
        <v>95.26</v>
      </c>
      <c r="D274" s="102">
        <f t="shared" si="4"/>
        <v>0.9526</v>
      </c>
      <c r="E274" s="57"/>
      <c r="F274" s="213"/>
      <c r="G274" s="179"/>
      <c r="H274" s="179"/>
    </row>
    <row r="275" spans="1:8" x14ac:dyDescent="0.3">
      <c r="A275" s="2">
        <v>13117</v>
      </c>
      <c r="B275" s="2" t="s">
        <v>44</v>
      </c>
      <c r="C275" s="151">
        <v>83.9</v>
      </c>
      <c r="D275" s="102">
        <f t="shared" si="4"/>
        <v>0.83900000000000008</v>
      </c>
      <c r="E275" s="57"/>
      <c r="F275" s="213"/>
      <c r="G275" s="179"/>
      <c r="H275" s="179"/>
    </row>
    <row r="276" spans="1:8" x14ac:dyDescent="0.3">
      <c r="A276" s="2">
        <v>13118</v>
      </c>
      <c r="B276" s="2" t="s">
        <v>16</v>
      </c>
      <c r="C276" s="151">
        <v>58.34</v>
      </c>
      <c r="D276" s="102">
        <f t="shared" si="4"/>
        <v>0.58340000000000003</v>
      </c>
      <c r="E276" s="57"/>
      <c r="F276" s="213"/>
      <c r="G276" s="179"/>
      <c r="H276" s="179"/>
    </row>
    <row r="277" spans="1:8" x14ac:dyDescent="0.3">
      <c r="A277" s="2">
        <v>13119</v>
      </c>
      <c r="B277" s="2" t="s">
        <v>8</v>
      </c>
      <c r="C277" s="151">
        <v>79.59</v>
      </c>
      <c r="D277" s="102">
        <f t="shared" si="4"/>
        <v>0.79590000000000005</v>
      </c>
      <c r="E277" s="57"/>
      <c r="F277" s="213"/>
      <c r="G277" s="179"/>
      <c r="H277" s="179"/>
    </row>
    <row r="278" spans="1:8" x14ac:dyDescent="0.3">
      <c r="A278" s="2">
        <v>13120</v>
      </c>
      <c r="B278" s="2" t="s">
        <v>31</v>
      </c>
      <c r="C278" s="151">
        <v>90.02</v>
      </c>
      <c r="D278" s="102">
        <f t="shared" si="4"/>
        <v>0.9002</v>
      </c>
      <c r="E278" s="57"/>
      <c r="F278" s="213"/>
      <c r="G278" s="179"/>
      <c r="H278" s="179"/>
    </row>
    <row r="279" spans="1:8" x14ac:dyDescent="0.3">
      <c r="A279" s="2">
        <v>13121</v>
      </c>
      <c r="B279" s="2" t="s">
        <v>45</v>
      </c>
      <c r="C279" s="151">
        <v>92.99</v>
      </c>
      <c r="D279" s="102">
        <f t="shared" si="4"/>
        <v>0.92989999999999995</v>
      </c>
      <c r="E279" s="57"/>
      <c r="F279" s="213"/>
      <c r="G279" s="179"/>
      <c r="H279" s="179"/>
    </row>
    <row r="280" spans="1:8" x14ac:dyDescent="0.3">
      <c r="A280" s="2">
        <v>13122</v>
      </c>
      <c r="B280" s="2" t="s">
        <v>14</v>
      </c>
      <c r="C280" s="151">
        <v>92.61</v>
      </c>
      <c r="D280" s="102">
        <f t="shared" si="4"/>
        <v>0.92610000000000003</v>
      </c>
      <c r="E280" s="57"/>
      <c r="F280" s="213"/>
      <c r="G280" s="179"/>
      <c r="H280" s="179"/>
    </row>
    <row r="281" spans="1:8" x14ac:dyDescent="0.3">
      <c r="A281" s="2">
        <v>13123</v>
      </c>
      <c r="B281" s="2" t="s">
        <v>4</v>
      </c>
      <c r="C281" s="151">
        <v>98.39</v>
      </c>
      <c r="D281" s="102">
        <f t="shared" si="4"/>
        <v>0.9839</v>
      </c>
      <c r="E281" s="57"/>
      <c r="F281" s="213"/>
      <c r="G281" s="179"/>
      <c r="H281" s="179"/>
    </row>
    <row r="282" spans="1:8" x14ac:dyDescent="0.3">
      <c r="A282" s="2">
        <v>13124</v>
      </c>
      <c r="B282" s="2" t="s">
        <v>15</v>
      </c>
      <c r="C282" s="151">
        <v>94.91</v>
      </c>
      <c r="D282" s="102">
        <f t="shared" si="4"/>
        <v>0.94909999999999994</v>
      </c>
      <c r="E282" s="57"/>
      <c r="F282" s="213"/>
      <c r="G282" s="179"/>
      <c r="H282" s="179"/>
    </row>
    <row r="283" spans="1:8" x14ac:dyDescent="0.3">
      <c r="A283" s="2">
        <v>13125</v>
      </c>
      <c r="B283" s="2" t="s">
        <v>12</v>
      </c>
      <c r="C283" s="151">
        <v>88.93</v>
      </c>
      <c r="D283" s="102">
        <f t="shared" si="4"/>
        <v>0.88930000000000009</v>
      </c>
      <c r="E283" s="57"/>
      <c r="F283" s="213"/>
      <c r="G283" s="179"/>
      <c r="H283" s="179"/>
    </row>
    <row r="284" spans="1:8" x14ac:dyDescent="0.3">
      <c r="A284" s="2">
        <v>13126</v>
      </c>
      <c r="B284" s="2" t="s">
        <v>40</v>
      </c>
      <c r="C284" s="151">
        <v>93.13</v>
      </c>
      <c r="D284" s="102">
        <f t="shared" si="4"/>
        <v>0.93129999999999991</v>
      </c>
      <c r="E284" s="57"/>
      <c r="F284" s="213"/>
      <c r="G284" s="179"/>
      <c r="H284" s="179"/>
    </row>
    <row r="285" spans="1:8" x14ac:dyDescent="0.3">
      <c r="A285" s="2">
        <v>13127</v>
      </c>
      <c r="B285" s="2" t="s">
        <v>6</v>
      </c>
      <c r="C285" s="151">
        <v>82.78</v>
      </c>
      <c r="D285" s="102">
        <f t="shared" si="4"/>
        <v>0.82779999999999998</v>
      </c>
      <c r="E285" s="57"/>
      <c r="F285" s="213"/>
      <c r="G285" s="179"/>
      <c r="H285" s="179"/>
    </row>
    <row r="286" spans="1:8" x14ac:dyDescent="0.3">
      <c r="A286" s="2">
        <v>13128</v>
      </c>
      <c r="B286" s="2" t="s">
        <v>10</v>
      </c>
      <c r="C286" s="151">
        <v>92.32</v>
      </c>
      <c r="D286" s="102">
        <f t="shared" si="4"/>
        <v>0.92319999999999991</v>
      </c>
      <c r="E286" s="57"/>
      <c r="F286" s="213"/>
      <c r="G286" s="179"/>
      <c r="H286" s="179"/>
    </row>
    <row r="287" spans="1:8" x14ac:dyDescent="0.3">
      <c r="A287" s="2">
        <v>13129</v>
      </c>
      <c r="B287" s="2" t="s">
        <v>22</v>
      </c>
      <c r="C287" s="151">
        <v>85.04</v>
      </c>
      <c r="D287" s="102">
        <f t="shared" si="4"/>
        <v>0.85040000000000004</v>
      </c>
      <c r="E287" s="57"/>
      <c r="F287" s="213"/>
      <c r="G287" s="179"/>
      <c r="H287" s="179"/>
    </row>
    <row r="288" spans="1:8" x14ac:dyDescent="0.3">
      <c r="A288" s="2">
        <v>13130</v>
      </c>
      <c r="B288" s="2" t="s">
        <v>41</v>
      </c>
      <c r="C288" s="151">
        <v>73.02</v>
      </c>
      <c r="D288" s="102">
        <f t="shared" si="4"/>
        <v>0.73019999999999996</v>
      </c>
      <c r="E288" s="57"/>
      <c r="F288" s="213"/>
      <c r="G288" s="179"/>
      <c r="H288" s="179"/>
    </row>
    <row r="289" spans="1:8" x14ac:dyDescent="0.3">
      <c r="A289" s="2">
        <v>13131</v>
      </c>
      <c r="B289" s="2" t="s">
        <v>38</v>
      </c>
      <c r="C289" s="151">
        <v>72.900000000000006</v>
      </c>
      <c r="D289" s="102">
        <f t="shared" si="4"/>
        <v>0.72900000000000009</v>
      </c>
      <c r="E289" s="57"/>
      <c r="F289" s="213"/>
      <c r="G289" s="179"/>
      <c r="H289" s="179"/>
    </row>
    <row r="290" spans="1:8" x14ac:dyDescent="0.3">
      <c r="A290" s="2">
        <v>13132</v>
      </c>
      <c r="B290" s="2" t="s">
        <v>5</v>
      </c>
      <c r="C290" s="151">
        <v>96.22</v>
      </c>
      <c r="D290" s="102">
        <f t="shared" si="4"/>
        <v>0.96219999999999994</v>
      </c>
      <c r="E290" s="57"/>
      <c r="F290" s="213"/>
      <c r="G290" s="179"/>
      <c r="H290" s="179"/>
    </row>
    <row r="291" spans="1:8" x14ac:dyDescent="0.3">
      <c r="A291" s="2">
        <v>13201</v>
      </c>
      <c r="B291" s="2" t="s">
        <v>13</v>
      </c>
      <c r="C291" s="151">
        <v>59.75</v>
      </c>
      <c r="D291" s="102">
        <f t="shared" si="4"/>
        <v>0.59750000000000003</v>
      </c>
      <c r="E291" s="57"/>
      <c r="F291" s="213"/>
      <c r="G291" s="179"/>
      <c r="H291" s="179"/>
    </row>
    <row r="292" spans="1:8" x14ac:dyDescent="0.3">
      <c r="A292" s="2">
        <v>13202</v>
      </c>
      <c r="B292" s="2" t="s">
        <v>76</v>
      </c>
      <c r="C292" s="151">
        <v>86.55</v>
      </c>
      <c r="D292" s="102">
        <f t="shared" si="4"/>
        <v>0.86549999999999994</v>
      </c>
      <c r="E292" s="57"/>
      <c r="F292" s="213"/>
      <c r="G292" s="179"/>
      <c r="H292" s="179"/>
    </row>
    <row r="293" spans="1:8" x14ac:dyDescent="0.3">
      <c r="A293" s="2">
        <v>13203</v>
      </c>
      <c r="B293" s="2" t="s">
        <v>225</v>
      </c>
      <c r="C293" s="151">
        <v>62.51</v>
      </c>
      <c r="D293" s="102">
        <f t="shared" si="4"/>
        <v>0.62509999999999999</v>
      </c>
      <c r="E293" s="57"/>
      <c r="F293" s="213"/>
      <c r="G293" s="179"/>
      <c r="H293" s="179"/>
    </row>
    <row r="294" spans="1:8" x14ac:dyDescent="0.3">
      <c r="A294" s="2">
        <v>13301</v>
      </c>
      <c r="B294" s="2" t="s">
        <v>56</v>
      </c>
      <c r="C294" s="151">
        <v>96.95</v>
      </c>
      <c r="D294" s="102">
        <f t="shared" si="4"/>
        <v>0.96950000000000003</v>
      </c>
      <c r="E294" s="57"/>
      <c r="F294" s="213"/>
      <c r="G294" s="179"/>
      <c r="H294" s="179"/>
    </row>
    <row r="295" spans="1:8" x14ac:dyDescent="0.3">
      <c r="A295" s="2">
        <v>13302</v>
      </c>
      <c r="B295" s="2" t="s">
        <v>77</v>
      </c>
      <c r="C295" s="151">
        <v>93.94</v>
      </c>
      <c r="D295" s="102">
        <f t="shared" si="4"/>
        <v>0.93940000000000001</v>
      </c>
      <c r="E295" s="57"/>
      <c r="F295" s="213"/>
      <c r="G295" s="179"/>
      <c r="H295" s="179"/>
    </row>
    <row r="296" spans="1:8" x14ac:dyDescent="0.3">
      <c r="A296" s="2">
        <v>13303</v>
      </c>
      <c r="B296" s="2" t="s">
        <v>216</v>
      </c>
      <c r="C296" s="151">
        <v>77.33</v>
      </c>
      <c r="D296" s="102">
        <f t="shared" si="4"/>
        <v>0.77329999999999999</v>
      </c>
      <c r="E296" s="57"/>
      <c r="F296" s="213"/>
      <c r="G296" s="179"/>
      <c r="H296" s="179"/>
    </row>
    <row r="297" spans="1:8" x14ac:dyDescent="0.3">
      <c r="A297" s="2">
        <v>13401</v>
      </c>
      <c r="B297" s="2" t="s">
        <v>42</v>
      </c>
      <c r="C297" s="151">
        <v>91.55</v>
      </c>
      <c r="D297" s="102">
        <f t="shared" si="4"/>
        <v>0.91549999999999998</v>
      </c>
      <c r="E297" s="57"/>
      <c r="F297" s="213"/>
      <c r="G297" s="179"/>
      <c r="H297" s="179"/>
    </row>
    <row r="298" spans="1:8" x14ac:dyDescent="0.3">
      <c r="A298" s="2">
        <v>13402</v>
      </c>
      <c r="B298" s="2" t="s">
        <v>79</v>
      </c>
      <c r="C298" s="151">
        <v>78.540000000000006</v>
      </c>
      <c r="D298" s="102">
        <f t="shared" si="4"/>
        <v>0.7854000000000001</v>
      </c>
      <c r="E298" s="57"/>
      <c r="F298" s="213"/>
      <c r="G298" s="179"/>
      <c r="H298" s="179"/>
    </row>
    <row r="299" spans="1:8" x14ac:dyDescent="0.3">
      <c r="A299" s="2">
        <v>13403</v>
      </c>
      <c r="B299" s="2" t="s">
        <v>229</v>
      </c>
      <c r="C299" s="151">
        <v>86.58</v>
      </c>
      <c r="D299" s="102">
        <f t="shared" si="4"/>
        <v>0.86580000000000001</v>
      </c>
      <c r="E299" s="57"/>
      <c r="F299" s="213"/>
      <c r="G299" s="179"/>
      <c r="H299" s="179"/>
    </row>
    <row r="300" spans="1:8" x14ac:dyDescent="0.3">
      <c r="A300" s="2">
        <v>13404</v>
      </c>
      <c r="B300" s="2" t="s">
        <v>144</v>
      </c>
      <c r="C300" s="151">
        <v>69.34</v>
      </c>
      <c r="D300" s="102">
        <f t="shared" si="4"/>
        <v>0.69340000000000002</v>
      </c>
      <c r="E300" s="57"/>
      <c r="F300" s="213"/>
      <c r="G300" s="179"/>
      <c r="H300" s="179"/>
    </row>
    <row r="301" spans="1:8" x14ac:dyDescent="0.3">
      <c r="A301" s="2">
        <v>13501</v>
      </c>
      <c r="B301" s="2" t="s">
        <v>147</v>
      </c>
      <c r="C301" s="151">
        <v>74.400000000000006</v>
      </c>
      <c r="D301" s="102">
        <f t="shared" si="4"/>
        <v>0.74400000000000011</v>
      </c>
      <c r="E301" s="57"/>
      <c r="F301" s="213"/>
      <c r="G301" s="179"/>
      <c r="H301" s="179"/>
    </row>
    <row r="302" spans="1:8" x14ac:dyDescent="0.3">
      <c r="A302" s="2">
        <v>13502</v>
      </c>
      <c r="B302" s="2" t="s">
        <v>215</v>
      </c>
      <c r="C302" s="151">
        <v>92.74</v>
      </c>
      <c r="D302" s="102">
        <f t="shared" si="4"/>
        <v>0.9274</v>
      </c>
      <c r="E302" s="57"/>
      <c r="F302" s="213"/>
      <c r="G302" s="179"/>
      <c r="H302" s="179"/>
    </row>
    <row r="303" spans="1:8" x14ac:dyDescent="0.3">
      <c r="A303" s="2">
        <v>13503</v>
      </c>
      <c r="B303" s="2" t="s">
        <v>155</v>
      </c>
      <c r="C303" s="151">
        <v>91.59</v>
      </c>
      <c r="D303" s="102">
        <f t="shared" si="4"/>
        <v>0.91590000000000005</v>
      </c>
      <c r="E303" s="57"/>
      <c r="F303" s="213"/>
      <c r="G303" s="179"/>
      <c r="H303" s="179"/>
    </row>
    <row r="304" spans="1:8" x14ac:dyDescent="0.3">
      <c r="A304" s="2">
        <v>13504</v>
      </c>
      <c r="B304" s="2" t="s">
        <v>239</v>
      </c>
      <c r="C304" s="151">
        <v>85.52</v>
      </c>
      <c r="D304" s="102">
        <f t="shared" si="4"/>
        <v>0.85519999999999996</v>
      </c>
      <c r="E304" s="57"/>
      <c r="F304" s="213"/>
      <c r="G304" s="179"/>
      <c r="H304" s="179"/>
    </row>
    <row r="305" spans="1:8" x14ac:dyDescent="0.3">
      <c r="A305" s="2">
        <v>13505</v>
      </c>
      <c r="B305" s="2" t="s">
        <v>249</v>
      </c>
      <c r="C305" s="151">
        <v>89.75</v>
      </c>
      <c r="D305" s="102">
        <f t="shared" si="4"/>
        <v>0.89749999999999996</v>
      </c>
      <c r="E305" s="57"/>
      <c r="F305" s="213"/>
      <c r="G305" s="179"/>
      <c r="H305" s="179"/>
    </row>
    <row r="306" spans="1:8" x14ac:dyDescent="0.3">
      <c r="A306" s="2">
        <v>13601</v>
      </c>
      <c r="B306" s="2" t="s">
        <v>63</v>
      </c>
      <c r="C306" s="151">
        <v>68.42</v>
      </c>
      <c r="D306" s="102">
        <f t="shared" si="4"/>
        <v>0.68420000000000003</v>
      </c>
      <c r="E306" s="57"/>
      <c r="F306" s="213"/>
      <c r="G306" s="179"/>
      <c r="H306" s="179"/>
    </row>
    <row r="307" spans="1:8" x14ac:dyDescent="0.3">
      <c r="A307" s="2">
        <v>13602</v>
      </c>
      <c r="B307" s="2" t="s">
        <v>134</v>
      </c>
      <c r="C307" s="151">
        <v>73.599999999999994</v>
      </c>
      <c r="D307" s="102">
        <f t="shared" si="4"/>
        <v>0.73599999999999999</v>
      </c>
      <c r="E307" s="57"/>
      <c r="F307" s="213"/>
      <c r="G307" s="179"/>
      <c r="H307" s="179"/>
    </row>
    <row r="308" spans="1:8" x14ac:dyDescent="0.3">
      <c r="A308" s="2">
        <v>13603</v>
      </c>
      <c r="B308" s="2" t="s">
        <v>223</v>
      </c>
      <c r="C308" s="151">
        <v>86.03</v>
      </c>
      <c r="D308" s="102">
        <f t="shared" si="4"/>
        <v>0.86030000000000006</v>
      </c>
      <c r="E308" s="57"/>
      <c r="F308" s="213"/>
      <c r="G308" s="179"/>
      <c r="H308" s="179"/>
    </row>
    <row r="309" spans="1:8" x14ac:dyDescent="0.3">
      <c r="A309" s="2">
        <v>13604</v>
      </c>
      <c r="B309" s="2" t="s">
        <v>54</v>
      </c>
      <c r="C309" s="151">
        <v>80.88</v>
      </c>
      <c r="D309" s="102">
        <f t="shared" si="4"/>
        <v>0.80879999999999996</v>
      </c>
      <c r="E309" s="57"/>
      <c r="F309" s="213"/>
      <c r="G309" s="179"/>
      <c r="H309" s="179"/>
    </row>
    <row r="310" spans="1:8" x14ac:dyDescent="0.3">
      <c r="A310" s="2">
        <v>13605</v>
      </c>
      <c r="B310" s="2" t="s">
        <v>78</v>
      </c>
      <c r="C310" s="151">
        <v>81.38</v>
      </c>
      <c r="D310" s="102">
        <f t="shared" si="4"/>
        <v>0.81379999999999997</v>
      </c>
      <c r="E310" s="57"/>
      <c r="F310" s="213"/>
      <c r="G310" s="179"/>
      <c r="H310" s="179"/>
    </row>
    <row r="311" spans="1:8" x14ac:dyDescent="0.3">
      <c r="A311" s="2">
        <v>14101</v>
      </c>
      <c r="B311" s="2" t="s">
        <v>62</v>
      </c>
      <c r="C311" s="151">
        <v>72.59</v>
      </c>
      <c r="D311" s="102">
        <f t="shared" si="4"/>
        <v>0.72589999999999999</v>
      </c>
      <c r="E311" s="57"/>
      <c r="F311" s="213"/>
      <c r="G311" s="179"/>
      <c r="H311" s="179"/>
    </row>
    <row r="312" spans="1:8" x14ac:dyDescent="0.3">
      <c r="A312" s="2">
        <v>14102</v>
      </c>
      <c r="B312" s="2" t="s">
        <v>267</v>
      </c>
      <c r="C312" s="151">
        <v>78.930000000000007</v>
      </c>
      <c r="D312" s="102">
        <f t="shared" si="4"/>
        <v>0.78930000000000011</v>
      </c>
      <c r="E312" s="57"/>
      <c r="F312" s="213"/>
      <c r="G312" s="179"/>
      <c r="H312" s="179"/>
    </row>
    <row r="313" spans="1:8" x14ac:dyDescent="0.3">
      <c r="A313" s="2">
        <v>14103</v>
      </c>
      <c r="B313" s="2" t="s">
        <v>108</v>
      </c>
      <c r="C313" s="151">
        <v>87.14</v>
      </c>
      <c r="D313" s="102">
        <f t="shared" si="4"/>
        <v>0.87139999999999995</v>
      </c>
      <c r="E313" s="57"/>
      <c r="F313" s="213"/>
      <c r="G313" s="179"/>
      <c r="H313" s="179"/>
    </row>
    <row r="314" spans="1:8" x14ac:dyDescent="0.3">
      <c r="A314" s="2">
        <v>14104</v>
      </c>
      <c r="B314" s="2" t="s">
        <v>183</v>
      </c>
      <c r="C314" s="151">
        <v>68.97</v>
      </c>
      <c r="D314" s="102">
        <f t="shared" si="4"/>
        <v>0.68969999999999998</v>
      </c>
      <c r="E314" s="57"/>
      <c r="F314" s="213"/>
      <c r="G314" s="179"/>
      <c r="H314" s="179"/>
    </row>
    <row r="315" spans="1:8" x14ac:dyDescent="0.3">
      <c r="A315" s="2">
        <v>14105</v>
      </c>
      <c r="B315" s="2" t="s">
        <v>233</v>
      </c>
      <c r="C315" s="151">
        <v>87.77</v>
      </c>
      <c r="D315" s="102">
        <f t="shared" si="4"/>
        <v>0.87769999999999992</v>
      </c>
      <c r="E315" s="57"/>
      <c r="F315" s="213"/>
      <c r="G315" s="179"/>
      <c r="H315" s="179"/>
    </row>
    <row r="316" spans="1:8" x14ac:dyDescent="0.3">
      <c r="A316" s="2">
        <v>14106</v>
      </c>
      <c r="B316" s="2" t="s">
        <v>232</v>
      </c>
      <c r="C316" s="151">
        <v>89.27</v>
      </c>
      <c r="D316" s="102">
        <f t="shared" si="4"/>
        <v>0.89269999999999994</v>
      </c>
      <c r="E316" s="57"/>
      <c r="F316" s="213"/>
      <c r="G316" s="179"/>
      <c r="H316" s="179"/>
    </row>
    <row r="317" spans="1:8" x14ac:dyDescent="0.3">
      <c r="A317" s="2">
        <v>14107</v>
      </c>
      <c r="B317" s="2" t="s">
        <v>198</v>
      </c>
      <c r="C317" s="151">
        <v>81.88</v>
      </c>
      <c r="D317" s="102">
        <f t="shared" si="4"/>
        <v>0.81879999999999997</v>
      </c>
      <c r="E317" s="57"/>
      <c r="F317" s="213"/>
      <c r="G317" s="179"/>
      <c r="H317" s="179"/>
    </row>
    <row r="318" spans="1:8" x14ac:dyDescent="0.3">
      <c r="A318" s="2">
        <v>14108</v>
      </c>
      <c r="B318" s="2" t="s">
        <v>283</v>
      </c>
      <c r="C318" s="151">
        <v>89.36</v>
      </c>
      <c r="D318" s="102">
        <f t="shared" si="4"/>
        <v>0.89359999999999995</v>
      </c>
      <c r="E318" s="57"/>
      <c r="F318" s="213"/>
      <c r="G318" s="179"/>
      <c r="H318" s="179"/>
    </row>
    <row r="319" spans="1:8" x14ac:dyDescent="0.3">
      <c r="A319" s="2">
        <v>14201</v>
      </c>
      <c r="B319" s="2" t="s">
        <v>163</v>
      </c>
      <c r="C319" s="151">
        <v>86.54</v>
      </c>
      <c r="D319" s="102">
        <f t="shared" si="4"/>
        <v>0.86540000000000006</v>
      </c>
      <c r="E319" s="57"/>
      <c r="F319" s="213"/>
      <c r="G319" s="179"/>
      <c r="H319" s="179"/>
    </row>
    <row r="320" spans="1:8" x14ac:dyDescent="0.3">
      <c r="A320" s="2">
        <v>14202</v>
      </c>
      <c r="B320" s="2" t="s">
        <v>175</v>
      </c>
      <c r="C320" s="151">
        <v>64.27</v>
      </c>
      <c r="D320" s="102">
        <f t="shared" si="4"/>
        <v>0.64269999999999994</v>
      </c>
      <c r="E320" s="57"/>
      <c r="F320" s="213"/>
      <c r="G320" s="179"/>
      <c r="H320" s="179"/>
    </row>
    <row r="321" spans="1:8" x14ac:dyDescent="0.3">
      <c r="A321" s="2">
        <v>14203</v>
      </c>
      <c r="B321" s="2" t="s">
        <v>264</v>
      </c>
      <c r="C321" s="151">
        <v>84.49</v>
      </c>
      <c r="D321" s="102">
        <f t="shared" si="4"/>
        <v>0.84489999999999998</v>
      </c>
      <c r="E321" s="57"/>
      <c r="F321" s="213"/>
      <c r="G321" s="179"/>
      <c r="H321" s="179"/>
    </row>
    <row r="322" spans="1:8" x14ac:dyDescent="0.3">
      <c r="A322" s="2">
        <v>14204</v>
      </c>
      <c r="B322" s="2" t="s">
        <v>99</v>
      </c>
      <c r="C322" s="151">
        <v>71.13</v>
      </c>
      <c r="D322" s="102">
        <f t="shared" si="4"/>
        <v>0.71129999999999993</v>
      </c>
      <c r="E322" s="57"/>
      <c r="F322" s="213"/>
      <c r="G322" s="179"/>
      <c r="H322" s="179"/>
    </row>
    <row r="323" spans="1:8" x14ac:dyDescent="0.3">
      <c r="A323" s="2">
        <v>15101</v>
      </c>
      <c r="B323" s="2" t="s">
        <v>58</v>
      </c>
      <c r="C323" s="151">
        <v>73.75</v>
      </c>
      <c r="D323" s="102">
        <f t="shared" ref="D323:D347" si="5">+C323/100</f>
        <v>0.73750000000000004</v>
      </c>
      <c r="E323" s="57"/>
      <c r="F323" s="213"/>
      <c r="G323" s="179"/>
      <c r="H323" s="179"/>
    </row>
    <row r="324" spans="1:8" x14ac:dyDescent="0.3">
      <c r="A324" s="2">
        <v>15102</v>
      </c>
      <c r="B324" s="2" t="s">
        <v>307</v>
      </c>
      <c r="C324" s="151">
        <v>62.05</v>
      </c>
      <c r="D324" s="102">
        <f t="shared" si="5"/>
        <v>0.62049999999999994</v>
      </c>
      <c r="E324" s="57"/>
      <c r="F324" s="213"/>
      <c r="G324" s="179"/>
      <c r="H324" s="179"/>
    </row>
    <row r="325" spans="1:8" x14ac:dyDescent="0.3">
      <c r="A325" s="2">
        <v>15201</v>
      </c>
      <c r="B325" s="2" t="s">
        <v>291</v>
      </c>
      <c r="C325" s="151">
        <v>55.89</v>
      </c>
      <c r="D325" s="102">
        <f t="shared" si="5"/>
        <v>0.55889999999999995</v>
      </c>
      <c r="E325" s="57"/>
      <c r="F325" s="213"/>
      <c r="G325" s="179"/>
      <c r="H325" s="179"/>
    </row>
    <row r="326" spans="1:8" x14ac:dyDescent="0.3">
      <c r="A326" s="2">
        <v>15202</v>
      </c>
      <c r="B326" s="2" t="s">
        <v>319</v>
      </c>
      <c r="C326" s="151">
        <v>75.290000000000006</v>
      </c>
      <c r="D326" s="102">
        <f t="shared" si="5"/>
        <v>0.75290000000000001</v>
      </c>
      <c r="E326" s="57"/>
      <c r="F326" s="213"/>
      <c r="G326" s="179"/>
      <c r="H326" s="179"/>
    </row>
    <row r="327" spans="1:8" x14ac:dyDescent="0.3">
      <c r="A327" s="2">
        <v>16101</v>
      </c>
      <c r="B327" s="2" t="s">
        <v>69</v>
      </c>
      <c r="C327" s="151">
        <v>83.22</v>
      </c>
      <c r="D327" s="102">
        <f t="shared" si="5"/>
        <v>0.83219999999999994</v>
      </c>
      <c r="E327" s="57"/>
      <c r="F327" s="213"/>
      <c r="G327" s="179"/>
      <c r="H327" s="179"/>
    </row>
    <row r="328" spans="1:8" x14ac:dyDescent="0.3">
      <c r="A328" s="2">
        <v>16102</v>
      </c>
      <c r="B328" s="2" t="s">
        <v>218</v>
      </c>
      <c r="C328" s="151">
        <v>69.77</v>
      </c>
      <c r="D328" s="102">
        <f t="shared" si="5"/>
        <v>0.69769999999999999</v>
      </c>
      <c r="E328" s="57"/>
      <c r="F328" s="213"/>
      <c r="G328" s="179"/>
      <c r="H328" s="179"/>
    </row>
    <row r="329" spans="1:8" x14ac:dyDescent="0.3">
      <c r="A329" s="2">
        <v>16103</v>
      </c>
      <c r="B329" s="2" t="s">
        <v>71</v>
      </c>
      <c r="C329" s="151">
        <v>70.75</v>
      </c>
      <c r="D329" s="102">
        <f t="shared" si="5"/>
        <v>0.70750000000000002</v>
      </c>
      <c r="E329" s="57"/>
      <c r="F329" s="213"/>
      <c r="G329" s="179"/>
      <c r="H329" s="179"/>
    </row>
    <row r="330" spans="1:8" x14ac:dyDescent="0.3">
      <c r="A330" s="2">
        <v>16104</v>
      </c>
      <c r="B330" s="2" t="s">
        <v>300</v>
      </c>
      <c r="C330" s="151">
        <v>87.77</v>
      </c>
      <c r="D330" s="102">
        <f t="shared" si="5"/>
        <v>0.87769999999999992</v>
      </c>
      <c r="E330" s="57"/>
      <c r="F330" s="213"/>
      <c r="G330" s="179"/>
      <c r="H330" s="179"/>
    </row>
    <row r="331" spans="1:8" x14ac:dyDescent="0.3">
      <c r="A331" s="2">
        <v>16105</v>
      </c>
      <c r="B331" s="2" t="s">
        <v>246</v>
      </c>
      <c r="C331" s="151">
        <v>80.91</v>
      </c>
      <c r="D331" s="102">
        <f t="shared" si="5"/>
        <v>0.80909999999999993</v>
      </c>
      <c r="E331" s="57"/>
      <c r="F331" s="213"/>
      <c r="G331" s="179"/>
      <c r="H331" s="179"/>
    </row>
    <row r="332" spans="1:8" x14ac:dyDescent="0.3">
      <c r="A332" s="2">
        <v>16106</v>
      </c>
      <c r="B332" s="2" t="s">
        <v>272</v>
      </c>
      <c r="C332" s="151">
        <v>75.709999999999994</v>
      </c>
      <c r="D332" s="102">
        <f t="shared" si="5"/>
        <v>0.75709999999999988</v>
      </c>
      <c r="E332" s="57"/>
      <c r="F332" s="213"/>
      <c r="G332" s="179"/>
      <c r="H332" s="179"/>
    </row>
    <row r="333" spans="1:8" x14ac:dyDescent="0.3">
      <c r="A333" s="2">
        <v>16107</v>
      </c>
      <c r="B333" s="2" t="s">
        <v>338</v>
      </c>
      <c r="C333" s="151">
        <v>68.81</v>
      </c>
      <c r="D333" s="102">
        <f t="shared" si="5"/>
        <v>0.68810000000000004</v>
      </c>
      <c r="E333" s="57"/>
      <c r="F333" s="213"/>
      <c r="G333" s="179"/>
      <c r="H333" s="179"/>
    </row>
    <row r="334" spans="1:8" x14ac:dyDescent="0.3">
      <c r="A334" s="2">
        <v>16108</v>
      </c>
      <c r="B334" s="2" t="s">
        <v>334</v>
      </c>
      <c r="C334" s="151">
        <v>74.73</v>
      </c>
      <c r="D334" s="102">
        <f t="shared" si="5"/>
        <v>0.74730000000000008</v>
      </c>
      <c r="E334" s="57"/>
      <c r="F334" s="213"/>
      <c r="G334" s="179"/>
      <c r="H334" s="179"/>
    </row>
    <row r="335" spans="1:8" x14ac:dyDescent="0.3">
      <c r="A335" s="2">
        <v>16109</v>
      </c>
      <c r="B335" s="2" t="s">
        <v>115</v>
      </c>
      <c r="C335" s="151">
        <v>65.099999999999994</v>
      </c>
      <c r="D335" s="102">
        <f t="shared" si="5"/>
        <v>0.65099999999999991</v>
      </c>
      <c r="E335" s="57"/>
      <c r="F335" s="213"/>
      <c r="G335" s="179"/>
      <c r="H335" s="179"/>
    </row>
    <row r="336" spans="1:8" x14ac:dyDescent="0.3">
      <c r="A336" s="2">
        <v>16201</v>
      </c>
      <c r="B336" s="2" t="s">
        <v>139</v>
      </c>
      <c r="C336" s="151">
        <v>85.07</v>
      </c>
      <c r="D336" s="102">
        <f t="shared" si="5"/>
        <v>0.8506999999999999</v>
      </c>
      <c r="E336" s="57"/>
      <c r="F336" s="213"/>
      <c r="G336" s="179"/>
      <c r="H336" s="179"/>
    </row>
    <row r="337" spans="1:8" x14ac:dyDescent="0.3">
      <c r="A337" s="2">
        <v>16202</v>
      </c>
      <c r="B337" s="2" t="s">
        <v>343</v>
      </c>
      <c r="C337" s="151">
        <v>88.17</v>
      </c>
      <c r="D337" s="102">
        <f t="shared" si="5"/>
        <v>0.88170000000000004</v>
      </c>
      <c r="E337" s="57"/>
      <c r="F337" s="213"/>
      <c r="G337" s="179"/>
      <c r="H337" s="179"/>
    </row>
    <row r="338" spans="1:8" x14ac:dyDescent="0.3">
      <c r="A338" s="2">
        <v>16203</v>
      </c>
      <c r="B338" s="2" t="s">
        <v>342</v>
      </c>
      <c r="C338" s="151">
        <v>78.86</v>
      </c>
      <c r="D338" s="102">
        <f t="shared" si="5"/>
        <v>0.78859999999999997</v>
      </c>
      <c r="E338" s="57"/>
      <c r="F338" s="213"/>
      <c r="G338" s="179"/>
      <c r="H338" s="179"/>
    </row>
    <row r="339" spans="1:8" x14ac:dyDescent="0.3">
      <c r="A339" s="2">
        <v>16204</v>
      </c>
      <c r="B339" s="2" t="s">
        <v>329</v>
      </c>
      <c r="C339" s="151">
        <v>62.22</v>
      </c>
      <c r="D339" s="102">
        <f t="shared" si="5"/>
        <v>0.62219999999999998</v>
      </c>
      <c r="E339" s="57"/>
      <c r="F339" s="213"/>
      <c r="G339" s="179"/>
      <c r="H339" s="179"/>
    </row>
    <row r="340" spans="1:8" x14ac:dyDescent="0.3">
      <c r="A340" s="2">
        <v>16205</v>
      </c>
      <c r="B340" s="2" t="s">
        <v>263</v>
      </c>
      <c r="C340" s="151">
        <v>81.92</v>
      </c>
      <c r="D340" s="102">
        <f t="shared" si="5"/>
        <v>0.81920000000000004</v>
      </c>
      <c r="E340" s="57"/>
      <c r="F340" s="213"/>
      <c r="G340" s="179"/>
      <c r="H340" s="179"/>
    </row>
    <row r="341" spans="1:8" x14ac:dyDescent="0.3">
      <c r="A341" s="2">
        <v>16206</v>
      </c>
      <c r="B341" s="2" t="s">
        <v>190</v>
      </c>
      <c r="C341" s="151">
        <v>94.3</v>
      </c>
      <c r="D341" s="102">
        <f t="shared" si="5"/>
        <v>0.94299999999999995</v>
      </c>
      <c r="E341" s="57"/>
      <c r="F341" s="213"/>
      <c r="G341" s="179"/>
      <c r="H341" s="179"/>
    </row>
    <row r="342" spans="1:8" x14ac:dyDescent="0.3">
      <c r="A342" s="2">
        <v>16207</v>
      </c>
      <c r="B342" s="2" t="s">
        <v>312</v>
      </c>
      <c r="C342" s="151">
        <v>70.77</v>
      </c>
      <c r="D342" s="102">
        <f t="shared" si="5"/>
        <v>0.7077</v>
      </c>
      <c r="E342" s="57"/>
      <c r="F342" s="213"/>
      <c r="G342" s="179"/>
      <c r="H342" s="179"/>
    </row>
    <row r="343" spans="1:8" x14ac:dyDescent="0.3">
      <c r="A343" s="2">
        <v>16301</v>
      </c>
      <c r="B343" s="2" t="s">
        <v>91</v>
      </c>
      <c r="C343" s="151">
        <v>80.53</v>
      </c>
      <c r="D343" s="102">
        <f t="shared" si="5"/>
        <v>0.80530000000000002</v>
      </c>
      <c r="E343" s="57"/>
      <c r="F343" s="213"/>
      <c r="G343" s="179"/>
      <c r="H343" s="179"/>
    </row>
    <row r="344" spans="1:8" x14ac:dyDescent="0.3">
      <c r="A344" s="2">
        <v>16302</v>
      </c>
      <c r="B344" s="2" t="s">
        <v>290</v>
      </c>
      <c r="C344" s="151">
        <v>84.53</v>
      </c>
      <c r="D344" s="102">
        <f t="shared" si="5"/>
        <v>0.84530000000000005</v>
      </c>
      <c r="E344" s="57"/>
      <c r="F344" s="213"/>
      <c r="G344" s="179"/>
      <c r="H344" s="179"/>
    </row>
    <row r="345" spans="1:8" x14ac:dyDescent="0.3">
      <c r="A345" s="2">
        <v>16303</v>
      </c>
      <c r="B345" s="2" t="s">
        <v>315</v>
      </c>
      <c r="C345" s="151">
        <v>80.52</v>
      </c>
      <c r="D345" s="102">
        <f t="shared" si="5"/>
        <v>0.80519999999999992</v>
      </c>
      <c r="E345" s="57"/>
      <c r="F345" s="213"/>
      <c r="G345" s="179"/>
      <c r="H345" s="179"/>
    </row>
    <row r="346" spans="1:8" x14ac:dyDescent="0.3">
      <c r="A346" s="2">
        <v>16304</v>
      </c>
      <c r="B346" s="2" t="s">
        <v>287</v>
      </c>
      <c r="C346" s="151">
        <v>90.1</v>
      </c>
      <c r="D346" s="102">
        <f t="shared" si="5"/>
        <v>0.90099999999999991</v>
      </c>
      <c r="E346" s="57"/>
      <c r="F346" s="213"/>
      <c r="G346" s="179"/>
      <c r="H346" s="179"/>
    </row>
    <row r="347" spans="1:8" x14ac:dyDescent="0.3">
      <c r="A347" s="2">
        <v>16305</v>
      </c>
      <c r="B347" s="2" t="s">
        <v>268</v>
      </c>
      <c r="C347" s="151">
        <v>90.61</v>
      </c>
      <c r="D347" s="102">
        <f t="shared" si="5"/>
        <v>0.90610000000000002</v>
      </c>
      <c r="E347" s="57"/>
      <c r="F347" s="213"/>
      <c r="G347" s="179"/>
      <c r="H347" s="179"/>
    </row>
    <row r="348" spans="1:8" hidden="1" x14ac:dyDescent="0.3"/>
    <row r="349" spans="1:8" hidden="1" x14ac:dyDescent="0.3"/>
    <row r="350" spans="1:8" hidden="1" x14ac:dyDescent="0.3"/>
    <row r="351" spans="1:8" hidden="1" x14ac:dyDescent="0.3"/>
    <row r="352" spans="1:8" hidden="1" x14ac:dyDescent="0.3"/>
  </sheetData>
  <sheetProtection algorithmName="SHA-512" hashValue="cp9DsHcP/3G9CuIUGjYTqhaT5r1I+WuWVry44S+ieJUhVe1GL1saG6YFbAk68gCdOVlPz0fO9ERfEsptwzE20A==" saltValue="sGRrn1k7yA6p+YcEFgtPEw==" spinCount="100000" sheet="1" objects="1" scenarios="1"/>
  <mergeCells count="1">
    <mergeCell ref="A1:D1"/>
  </mergeCells>
  <phoneticPr fontId="5"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79998168889431442"/>
  </sheetPr>
  <dimension ref="A1:N351"/>
  <sheetViews>
    <sheetView showGridLines="0" showRowColHeaders="0" workbookViewId="0">
      <selection sqref="A1:G1"/>
    </sheetView>
  </sheetViews>
  <sheetFormatPr baseColWidth="10" defaultColWidth="0" defaultRowHeight="14.4" zeroHeight="1" x14ac:dyDescent="0.3"/>
  <cols>
    <col min="1" max="1" width="11.5546875" style="34" customWidth="1"/>
    <col min="2" max="2" width="22.88671875" style="34" bestFit="1" customWidth="1"/>
    <col min="3" max="3" width="16.77734375" style="106" customWidth="1"/>
    <col min="4" max="4" width="15.6640625" style="84" customWidth="1"/>
    <col min="5" max="5" width="17.5546875" style="11" hidden="1" customWidth="1"/>
    <col min="6" max="6" width="17.5546875" style="34" bestFit="1" customWidth="1"/>
    <col min="7" max="7" width="33.109375" style="83" customWidth="1"/>
    <col min="8" max="8" width="11.5546875" style="34" hidden="1" customWidth="1"/>
    <col min="9" max="9" width="6" style="34" hidden="1" customWidth="1"/>
    <col min="10" max="10" width="16.88671875" style="34" hidden="1" customWidth="1"/>
    <col min="11" max="12" width="12.44140625" style="203" hidden="1" customWidth="1"/>
    <col min="13" max="13" width="12.109375" style="34" hidden="1" customWidth="1"/>
    <col min="14" max="14" width="0" style="34" hidden="1" customWidth="1"/>
    <col min="15" max="16384" width="11.5546875" style="34" hidden="1"/>
  </cols>
  <sheetData>
    <row r="1" spans="1:14" x14ac:dyDescent="0.3">
      <c r="A1" s="239" t="s">
        <v>926</v>
      </c>
      <c r="B1" s="239"/>
      <c r="C1" s="239"/>
      <c r="D1" s="239"/>
      <c r="E1" s="239"/>
      <c r="F1" s="239"/>
      <c r="G1" s="239"/>
    </row>
    <row r="2" spans="1:14" x14ac:dyDescent="0.3">
      <c r="A2" s="108"/>
      <c r="B2" s="108"/>
      <c r="C2" s="108"/>
      <c r="D2" s="96"/>
      <c r="E2" s="136"/>
      <c r="F2" s="109"/>
      <c r="G2" s="110"/>
    </row>
    <row r="3" spans="1:14" ht="93" customHeight="1" x14ac:dyDescent="0.3">
      <c r="B3" s="60"/>
      <c r="C3" s="60"/>
      <c r="D3" s="92"/>
      <c r="E3" s="136"/>
      <c r="F3" s="125" t="s">
        <v>385</v>
      </c>
      <c r="G3" s="111" t="s">
        <v>394</v>
      </c>
    </row>
    <row r="4" spans="1:14" ht="25.95" customHeight="1" x14ac:dyDescent="0.3">
      <c r="A4" s="108"/>
      <c r="B4" s="108"/>
      <c r="C4" s="108"/>
      <c r="D4" s="96"/>
      <c r="F4" s="126">
        <f>SUMIF($F$5:$F$350,"&lt;0")</f>
        <v>-41957451</v>
      </c>
      <c r="G4" s="35"/>
    </row>
    <row r="5" spans="1:14" ht="112.2" customHeight="1" x14ac:dyDescent="0.3">
      <c r="A5" s="122" t="s">
        <v>354</v>
      </c>
      <c r="B5" s="122" t="s">
        <v>376</v>
      </c>
      <c r="C5" s="123" t="s">
        <v>404</v>
      </c>
      <c r="D5" s="123" t="s">
        <v>405</v>
      </c>
      <c r="E5" s="124"/>
      <c r="F5" s="124" t="s">
        <v>406</v>
      </c>
      <c r="G5" s="114" t="s">
        <v>392</v>
      </c>
    </row>
    <row r="6" spans="1:14" x14ac:dyDescent="0.3">
      <c r="A6" s="74">
        <v>1101</v>
      </c>
      <c r="B6" s="74" t="s">
        <v>59</v>
      </c>
      <c r="C6" s="150">
        <v>39105400</v>
      </c>
      <c r="D6" s="150">
        <v>50069765</v>
      </c>
      <c r="E6" s="144"/>
      <c r="F6" s="90">
        <f>+D6-C6</f>
        <v>10964365</v>
      </c>
      <c r="G6" s="145">
        <f>IF(F6&gt;0,1,IF(F6&lt;0,1-(F6/$F$4),0))</f>
        <v>1</v>
      </c>
      <c r="H6" s="99"/>
      <c r="M6" s="178"/>
    </row>
    <row r="7" spans="1:14" x14ac:dyDescent="0.3">
      <c r="A7" s="74">
        <v>1107</v>
      </c>
      <c r="B7" s="74" t="s">
        <v>68</v>
      </c>
      <c r="C7" s="193">
        <v>13914226</v>
      </c>
      <c r="D7" s="193">
        <v>19880890</v>
      </c>
      <c r="E7" s="144"/>
      <c r="F7" s="90">
        <f t="shared" ref="F7:F70" si="0">+D7-C7</f>
        <v>5966664</v>
      </c>
      <c r="G7" s="145">
        <f t="shared" ref="G7:G70" si="1">IF(F7&gt;0,1,IF(F7&lt;0,1-(F7/$F$4),0))</f>
        <v>1</v>
      </c>
      <c r="H7" s="99"/>
      <c r="I7" s="106"/>
      <c r="J7" s="106"/>
      <c r="M7" s="178"/>
      <c r="N7" s="106"/>
    </row>
    <row r="8" spans="1:14" x14ac:dyDescent="0.3">
      <c r="A8" s="74">
        <v>1401</v>
      </c>
      <c r="B8" s="74" t="s">
        <v>217</v>
      </c>
      <c r="C8" s="193">
        <v>6120621</v>
      </c>
      <c r="D8" s="193">
        <v>7284940</v>
      </c>
      <c r="E8" s="144"/>
      <c r="F8" s="90">
        <f t="shared" si="0"/>
        <v>1164319</v>
      </c>
      <c r="G8" s="145">
        <f t="shared" si="1"/>
        <v>1</v>
      </c>
      <c r="H8" s="99"/>
      <c r="I8" s="106"/>
      <c r="J8" s="106"/>
      <c r="M8" s="178"/>
      <c r="N8" s="106"/>
    </row>
    <row r="9" spans="1:14" x14ac:dyDescent="0.3">
      <c r="A9" s="74">
        <v>1402</v>
      </c>
      <c r="B9" s="74" t="s">
        <v>258</v>
      </c>
      <c r="C9" s="193">
        <v>1796229</v>
      </c>
      <c r="D9" s="193">
        <v>2277748</v>
      </c>
      <c r="E9" s="144"/>
      <c r="F9" s="90">
        <f t="shared" si="0"/>
        <v>481519</v>
      </c>
      <c r="G9" s="145">
        <f t="shared" si="1"/>
        <v>1</v>
      </c>
      <c r="H9" s="99"/>
      <c r="I9" s="106"/>
      <c r="J9" s="106"/>
      <c r="M9" s="178"/>
      <c r="N9" s="106"/>
    </row>
    <row r="10" spans="1:14" x14ac:dyDescent="0.3">
      <c r="A10" s="74">
        <v>1403</v>
      </c>
      <c r="B10" s="74" t="s">
        <v>331</v>
      </c>
      <c r="C10" s="193">
        <v>1867962</v>
      </c>
      <c r="D10" s="193">
        <v>2443505</v>
      </c>
      <c r="E10" s="144"/>
      <c r="F10" s="90">
        <f t="shared" si="0"/>
        <v>575543</v>
      </c>
      <c r="G10" s="145">
        <f t="shared" si="1"/>
        <v>1</v>
      </c>
      <c r="H10" s="99"/>
      <c r="I10" s="106"/>
      <c r="J10" s="106"/>
      <c r="M10" s="178"/>
      <c r="N10" s="106"/>
    </row>
    <row r="11" spans="1:14" x14ac:dyDescent="0.3">
      <c r="A11" s="74">
        <v>1404</v>
      </c>
      <c r="B11" s="74" t="s">
        <v>259</v>
      </c>
      <c r="C11" s="193">
        <v>2098520</v>
      </c>
      <c r="D11" s="193">
        <v>2905900</v>
      </c>
      <c r="E11" s="144"/>
      <c r="F11" s="90">
        <f t="shared" si="0"/>
        <v>807380</v>
      </c>
      <c r="G11" s="145">
        <f t="shared" si="1"/>
        <v>1</v>
      </c>
      <c r="H11" s="99"/>
      <c r="I11" s="106"/>
      <c r="J11" s="106"/>
      <c r="M11" s="178"/>
      <c r="N11" s="106"/>
    </row>
    <row r="12" spans="1:14" x14ac:dyDescent="0.3">
      <c r="A12" s="74">
        <v>1405</v>
      </c>
      <c r="B12" s="74" t="s">
        <v>206</v>
      </c>
      <c r="C12" s="193">
        <v>4967267</v>
      </c>
      <c r="D12" s="193">
        <v>6042545</v>
      </c>
      <c r="E12" s="144"/>
      <c r="F12" s="90">
        <f t="shared" si="0"/>
        <v>1075278</v>
      </c>
      <c r="G12" s="145">
        <f t="shared" si="1"/>
        <v>1</v>
      </c>
      <c r="H12" s="99"/>
      <c r="I12" s="106"/>
      <c r="J12" s="106"/>
      <c r="M12" s="178"/>
      <c r="N12" s="106"/>
    </row>
    <row r="13" spans="1:14" x14ac:dyDescent="0.3">
      <c r="A13" s="74">
        <v>2101</v>
      </c>
      <c r="B13" s="74" t="s">
        <v>28</v>
      </c>
      <c r="C13" s="193">
        <v>64651805</v>
      </c>
      <c r="D13" s="193">
        <v>70142379</v>
      </c>
      <c r="E13" s="144"/>
      <c r="F13" s="90">
        <f t="shared" si="0"/>
        <v>5490574</v>
      </c>
      <c r="G13" s="145">
        <f t="shared" si="1"/>
        <v>1</v>
      </c>
      <c r="H13" s="99"/>
      <c r="I13" s="106"/>
      <c r="J13" s="106"/>
      <c r="M13" s="178"/>
      <c r="N13" s="106"/>
    </row>
    <row r="14" spans="1:14" x14ac:dyDescent="0.3">
      <c r="A14" s="74">
        <v>2102</v>
      </c>
      <c r="B14" s="74" t="s">
        <v>141</v>
      </c>
      <c r="C14" s="193">
        <v>8254456</v>
      </c>
      <c r="D14" s="193">
        <v>8430730</v>
      </c>
      <c r="E14" s="144"/>
      <c r="F14" s="90">
        <f t="shared" si="0"/>
        <v>176274</v>
      </c>
      <c r="G14" s="145">
        <f t="shared" si="1"/>
        <v>1</v>
      </c>
      <c r="H14" s="196"/>
      <c r="I14" s="106"/>
      <c r="J14" s="106"/>
      <c r="M14" s="178"/>
      <c r="N14" s="106"/>
    </row>
    <row r="15" spans="1:14" x14ac:dyDescent="0.3">
      <c r="A15" s="74">
        <v>2103</v>
      </c>
      <c r="B15" s="74" t="s">
        <v>203</v>
      </c>
      <c r="C15" s="193">
        <v>5289323</v>
      </c>
      <c r="D15" s="193">
        <v>6140172</v>
      </c>
      <c r="E15" s="144"/>
      <c r="F15" s="90">
        <f t="shared" si="0"/>
        <v>850849</v>
      </c>
      <c r="G15" s="145">
        <f t="shared" si="1"/>
        <v>1</v>
      </c>
      <c r="H15" s="99"/>
      <c r="I15" s="106"/>
      <c r="J15" s="106"/>
      <c r="M15" s="178"/>
      <c r="N15" s="106"/>
    </row>
    <row r="16" spans="1:14" x14ac:dyDescent="0.3">
      <c r="A16" s="74">
        <v>2104</v>
      </c>
      <c r="B16" s="74" t="s">
        <v>127</v>
      </c>
      <c r="C16" s="193">
        <v>3436788</v>
      </c>
      <c r="D16" s="193">
        <v>3644022</v>
      </c>
      <c r="E16" s="144"/>
      <c r="F16" s="90">
        <f t="shared" si="0"/>
        <v>207234</v>
      </c>
      <c r="G16" s="145">
        <f t="shared" si="1"/>
        <v>1</v>
      </c>
      <c r="H16" s="99"/>
      <c r="I16" s="106"/>
      <c r="J16" s="106"/>
      <c r="M16" s="178"/>
      <c r="N16" s="106"/>
    </row>
    <row r="17" spans="1:14" x14ac:dyDescent="0.3">
      <c r="A17" s="74">
        <v>2201</v>
      </c>
      <c r="B17" s="74" t="s">
        <v>72</v>
      </c>
      <c r="C17" s="193">
        <v>28219989</v>
      </c>
      <c r="D17" s="193">
        <v>31822004</v>
      </c>
      <c r="E17" s="144"/>
      <c r="F17" s="90">
        <f t="shared" si="0"/>
        <v>3602015</v>
      </c>
      <c r="G17" s="145">
        <f t="shared" si="1"/>
        <v>1</v>
      </c>
      <c r="H17" s="99"/>
      <c r="I17" s="106"/>
      <c r="J17" s="106"/>
      <c r="M17" s="178"/>
      <c r="N17" s="106"/>
    </row>
    <row r="18" spans="1:14" x14ac:dyDescent="0.3">
      <c r="A18" s="74">
        <v>2202</v>
      </c>
      <c r="B18" s="74" t="s">
        <v>323</v>
      </c>
      <c r="C18" s="193">
        <v>2308076</v>
      </c>
      <c r="D18" s="193">
        <v>2798833</v>
      </c>
      <c r="E18" s="144"/>
      <c r="F18" s="90">
        <f t="shared" si="0"/>
        <v>490757</v>
      </c>
      <c r="G18" s="145">
        <f t="shared" si="1"/>
        <v>1</v>
      </c>
      <c r="H18" s="99"/>
      <c r="I18" s="106"/>
      <c r="J18" s="106"/>
      <c r="M18" s="178"/>
      <c r="N18" s="106"/>
    </row>
    <row r="19" spans="1:14" x14ac:dyDescent="0.3">
      <c r="A19" s="74">
        <v>2203</v>
      </c>
      <c r="B19" s="74" t="s">
        <v>199</v>
      </c>
      <c r="C19" s="193">
        <v>6636957</v>
      </c>
      <c r="D19" s="193">
        <v>8009884</v>
      </c>
      <c r="E19" s="144"/>
      <c r="F19" s="90">
        <f t="shared" si="0"/>
        <v>1372927</v>
      </c>
      <c r="G19" s="145">
        <f t="shared" si="1"/>
        <v>1</v>
      </c>
      <c r="H19" s="99"/>
      <c r="I19" s="106"/>
      <c r="J19" s="106"/>
      <c r="M19" s="178"/>
      <c r="N19" s="106"/>
    </row>
    <row r="20" spans="1:14" x14ac:dyDescent="0.3">
      <c r="A20" s="74">
        <v>2301</v>
      </c>
      <c r="B20" s="74" t="s">
        <v>123</v>
      </c>
      <c r="C20" s="193">
        <v>5047341</v>
      </c>
      <c r="D20" s="193">
        <v>6601398</v>
      </c>
      <c r="E20" s="144"/>
      <c r="F20" s="90">
        <f t="shared" si="0"/>
        <v>1554057</v>
      </c>
      <c r="G20" s="145">
        <f t="shared" si="1"/>
        <v>1</v>
      </c>
      <c r="H20" s="99"/>
      <c r="I20" s="106"/>
      <c r="J20" s="106"/>
      <c r="M20" s="178"/>
      <c r="N20" s="106"/>
    </row>
    <row r="21" spans="1:14" x14ac:dyDescent="0.3">
      <c r="A21" s="74">
        <v>2302</v>
      </c>
      <c r="B21" s="74" t="s">
        <v>143</v>
      </c>
      <c r="C21" s="193">
        <v>3655190</v>
      </c>
      <c r="D21" s="193">
        <v>4357045</v>
      </c>
      <c r="E21" s="144"/>
      <c r="F21" s="90">
        <f t="shared" si="0"/>
        <v>701855</v>
      </c>
      <c r="G21" s="145">
        <f t="shared" si="1"/>
        <v>1</v>
      </c>
      <c r="H21" s="99"/>
      <c r="I21" s="106"/>
      <c r="J21" s="106"/>
      <c r="M21" s="178"/>
      <c r="N21" s="106"/>
    </row>
    <row r="22" spans="1:14" x14ac:dyDescent="0.3">
      <c r="A22" s="74">
        <v>3101</v>
      </c>
      <c r="B22" s="74" t="s">
        <v>52</v>
      </c>
      <c r="C22" s="193">
        <v>38017432</v>
      </c>
      <c r="D22" s="193">
        <v>32528325</v>
      </c>
      <c r="E22" s="144"/>
      <c r="F22" s="90">
        <f t="shared" si="0"/>
        <v>-5489107</v>
      </c>
      <c r="G22" s="145">
        <f t="shared" si="1"/>
        <v>0.86917444055407467</v>
      </c>
      <c r="H22" s="99"/>
      <c r="I22" s="106"/>
      <c r="J22" s="106"/>
      <c r="M22" s="178"/>
      <c r="N22" s="106"/>
    </row>
    <row r="23" spans="1:14" x14ac:dyDescent="0.3">
      <c r="A23" s="74">
        <v>3102</v>
      </c>
      <c r="B23" s="74" t="s">
        <v>85</v>
      </c>
      <c r="C23" s="193">
        <v>9825067</v>
      </c>
      <c r="D23" s="193">
        <v>11573917</v>
      </c>
      <c r="E23" s="144"/>
      <c r="F23" s="90">
        <f t="shared" si="0"/>
        <v>1748850</v>
      </c>
      <c r="G23" s="145">
        <f t="shared" si="1"/>
        <v>1</v>
      </c>
      <c r="H23" s="99"/>
      <c r="I23" s="106"/>
      <c r="J23" s="106"/>
      <c r="M23" s="178"/>
      <c r="N23" s="106"/>
    </row>
    <row r="24" spans="1:14" x14ac:dyDescent="0.3">
      <c r="A24" s="74">
        <v>3103</v>
      </c>
      <c r="B24" s="74" t="s">
        <v>165</v>
      </c>
      <c r="C24" s="193">
        <v>7633761</v>
      </c>
      <c r="D24" s="193">
        <v>7982606</v>
      </c>
      <c r="E24" s="144"/>
      <c r="F24" s="90">
        <f t="shared" si="0"/>
        <v>348845</v>
      </c>
      <c r="G24" s="145">
        <f t="shared" si="1"/>
        <v>1</v>
      </c>
      <c r="H24" s="99"/>
      <c r="I24" s="106"/>
      <c r="J24" s="106"/>
      <c r="M24" s="178"/>
      <c r="N24" s="106"/>
    </row>
    <row r="25" spans="1:14" x14ac:dyDescent="0.3">
      <c r="A25" s="74">
        <v>3201</v>
      </c>
      <c r="B25" s="74" t="s">
        <v>131</v>
      </c>
      <c r="C25" s="193">
        <v>4491152</v>
      </c>
      <c r="D25" s="193">
        <v>5124020</v>
      </c>
      <c r="E25" s="144"/>
      <c r="F25" s="90">
        <f t="shared" si="0"/>
        <v>632868</v>
      </c>
      <c r="G25" s="145">
        <f t="shared" si="1"/>
        <v>1</v>
      </c>
      <c r="H25" s="99"/>
      <c r="I25" s="106"/>
      <c r="J25" s="106"/>
      <c r="M25" s="178"/>
      <c r="N25" s="106"/>
    </row>
    <row r="26" spans="1:14" x14ac:dyDescent="0.3">
      <c r="A26" s="74">
        <v>3202</v>
      </c>
      <c r="B26" s="74" t="s">
        <v>178</v>
      </c>
      <c r="C26" s="193">
        <v>3250000</v>
      </c>
      <c r="D26" s="193">
        <v>4818307</v>
      </c>
      <c r="E26" s="144"/>
      <c r="F26" s="90">
        <f t="shared" si="0"/>
        <v>1568307</v>
      </c>
      <c r="G26" s="145">
        <f t="shared" si="1"/>
        <v>1</v>
      </c>
      <c r="H26" s="99"/>
      <c r="I26" s="106"/>
      <c r="J26" s="106"/>
      <c r="M26" s="178"/>
      <c r="N26" s="106"/>
    </row>
    <row r="27" spans="1:14" x14ac:dyDescent="0.3">
      <c r="A27" s="74">
        <v>3301</v>
      </c>
      <c r="B27" s="74" t="s">
        <v>140</v>
      </c>
      <c r="C27" s="193">
        <v>8763129</v>
      </c>
      <c r="D27" s="193">
        <v>12205323</v>
      </c>
      <c r="E27" s="144"/>
      <c r="F27" s="90">
        <f t="shared" si="0"/>
        <v>3442194</v>
      </c>
      <c r="G27" s="145">
        <f t="shared" si="1"/>
        <v>1</v>
      </c>
      <c r="H27" s="99"/>
      <c r="I27" s="106"/>
      <c r="J27" s="106"/>
      <c r="M27" s="178"/>
      <c r="N27" s="106"/>
    </row>
    <row r="28" spans="1:14" x14ac:dyDescent="0.3">
      <c r="A28" s="74">
        <v>3302</v>
      </c>
      <c r="B28" s="74" t="s">
        <v>326</v>
      </c>
      <c r="C28" s="193">
        <v>2677091</v>
      </c>
      <c r="D28" s="193">
        <v>3301645</v>
      </c>
      <c r="E28" s="144"/>
      <c r="F28" s="90">
        <f t="shared" si="0"/>
        <v>624554</v>
      </c>
      <c r="G28" s="145">
        <f t="shared" si="1"/>
        <v>1</v>
      </c>
      <c r="H28" s="99"/>
      <c r="I28" s="106"/>
      <c r="J28" s="106"/>
      <c r="M28" s="178"/>
      <c r="N28" s="106"/>
    </row>
    <row r="29" spans="1:14" x14ac:dyDescent="0.3">
      <c r="A29" s="74">
        <v>3303</v>
      </c>
      <c r="B29" s="74" t="s">
        <v>156</v>
      </c>
      <c r="C29" s="193">
        <v>2522011</v>
      </c>
      <c r="D29" s="193">
        <v>2963332</v>
      </c>
      <c r="E29" s="144"/>
      <c r="F29" s="90">
        <f t="shared" si="0"/>
        <v>441321</v>
      </c>
      <c r="G29" s="145">
        <f t="shared" si="1"/>
        <v>1</v>
      </c>
      <c r="H29" s="99"/>
      <c r="I29" s="106"/>
      <c r="J29" s="106"/>
      <c r="M29" s="178"/>
      <c r="N29" s="106"/>
    </row>
    <row r="30" spans="1:14" x14ac:dyDescent="0.3">
      <c r="A30" s="74">
        <v>3304</v>
      </c>
      <c r="B30" s="74" t="s">
        <v>214</v>
      </c>
      <c r="C30" s="193">
        <v>3941722</v>
      </c>
      <c r="D30" s="193">
        <v>4541938</v>
      </c>
      <c r="E30" s="144"/>
      <c r="F30" s="90">
        <f t="shared" si="0"/>
        <v>600216</v>
      </c>
      <c r="G30" s="145">
        <f t="shared" si="1"/>
        <v>1</v>
      </c>
      <c r="H30" s="99"/>
      <c r="I30" s="106"/>
      <c r="J30" s="106"/>
      <c r="M30" s="178"/>
      <c r="N30" s="106"/>
    </row>
    <row r="31" spans="1:14" x14ac:dyDescent="0.3">
      <c r="A31" s="74">
        <v>4101</v>
      </c>
      <c r="B31" s="74" t="s">
        <v>82</v>
      </c>
      <c r="C31" s="193">
        <v>50442000</v>
      </c>
      <c r="D31" s="193">
        <v>50013780</v>
      </c>
      <c r="E31" s="144"/>
      <c r="F31" s="90">
        <f t="shared" si="0"/>
        <v>-428220</v>
      </c>
      <c r="G31" s="145">
        <f t="shared" si="1"/>
        <v>0.98979394625283601</v>
      </c>
      <c r="H31" s="99"/>
      <c r="I31" s="106"/>
      <c r="J31" s="106"/>
      <c r="M31" s="178"/>
      <c r="N31" s="106"/>
    </row>
    <row r="32" spans="1:14" x14ac:dyDescent="0.3">
      <c r="A32" s="74">
        <v>4102</v>
      </c>
      <c r="B32" s="74" t="s">
        <v>75</v>
      </c>
      <c r="C32" s="193">
        <v>66589360</v>
      </c>
      <c r="D32" s="193">
        <v>51468058</v>
      </c>
      <c r="E32" s="144"/>
      <c r="F32" s="90">
        <f t="shared" si="0"/>
        <v>-15121302</v>
      </c>
      <c r="G32" s="145">
        <f t="shared" si="1"/>
        <v>0.63960389300103104</v>
      </c>
      <c r="H32" s="99"/>
      <c r="I32" s="106"/>
      <c r="J32" s="106"/>
      <c r="M32" s="178"/>
      <c r="N32" s="106"/>
    </row>
    <row r="33" spans="1:14" x14ac:dyDescent="0.3">
      <c r="A33" s="74">
        <v>4103</v>
      </c>
      <c r="B33" s="74" t="s">
        <v>87</v>
      </c>
      <c r="C33" s="193">
        <v>3640744</v>
      </c>
      <c r="D33" s="193">
        <v>4191118</v>
      </c>
      <c r="E33" s="144"/>
      <c r="F33" s="90">
        <f t="shared" si="0"/>
        <v>550374</v>
      </c>
      <c r="G33" s="145">
        <f t="shared" si="1"/>
        <v>1</v>
      </c>
      <c r="H33" s="99"/>
      <c r="I33" s="106"/>
      <c r="J33" s="106"/>
      <c r="M33" s="178"/>
      <c r="N33" s="106"/>
    </row>
    <row r="34" spans="1:14" x14ac:dyDescent="0.3">
      <c r="A34" s="74">
        <v>4104</v>
      </c>
      <c r="B34" s="74" t="s">
        <v>324</v>
      </c>
      <c r="C34" s="193">
        <v>4293103</v>
      </c>
      <c r="D34" s="193">
        <v>6203204</v>
      </c>
      <c r="E34" s="144"/>
      <c r="F34" s="90">
        <f t="shared" si="0"/>
        <v>1910101</v>
      </c>
      <c r="G34" s="145">
        <f t="shared" si="1"/>
        <v>1</v>
      </c>
      <c r="H34" s="99"/>
      <c r="I34" s="106"/>
      <c r="J34" s="106"/>
      <c r="M34" s="178"/>
      <c r="N34" s="106"/>
    </row>
    <row r="35" spans="1:14" x14ac:dyDescent="0.3">
      <c r="A35" s="74">
        <v>4105</v>
      </c>
      <c r="B35" s="74" t="s">
        <v>205</v>
      </c>
      <c r="C35" s="193">
        <v>3221222</v>
      </c>
      <c r="D35" s="193">
        <v>3201180</v>
      </c>
      <c r="E35" s="144"/>
      <c r="F35" s="90">
        <f t="shared" si="0"/>
        <v>-20042</v>
      </c>
      <c r="G35" s="145">
        <f t="shared" si="1"/>
        <v>0.99952232560552834</v>
      </c>
      <c r="H35" s="99"/>
      <c r="I35" s="106"/>
      <c r="J35" s="106"/>
      <c r="M35" s="178"/>
      <c r="N35" s="106"/>
    </row>
    <row r="36" spans="1:14" x14ac:dyDescent="0.3">
      <c r="A36" s="74">
        <v>4106</v>
      </c>
      <c r="B36" s="74" t="s">
        <v>227</v>
      </c>
      <c r="C36" s="193">
        <v>6925540</v>
      </c>
      <c r="D36" s="193">
        <v>9347452</v>
      </c>
      <c r="E36" s="144"/>
      <c r="F36" s="90">
        <f t="shared" si="0"/>
        <v>2421912</v>
      </c>
      <c r="G36" s="145">
        <f t="shared" si="1"/>
        <v>1</v>
      </c>
      <c r="H36" s="99"/>
      <c r="I36" s="106"/>
      <c r="J36" s="106"/>
      <c r="M36" s="178"/>
      <c r="N36" s="106"/>
    </row>
    <row r="37" spans="1:14" x14ac:dyDescent="0.3">
      <c r="A37" s="74">
        <v>4201</v>
      </c>
      <c r="B37" s="74" t="s">
        <v>117</v>
      </c>
      <c r="C37" s="193">
        <v>6915848</v>
      </c>
      <c r="D37" s="193">
        <v>8117379</v>
      </c>
      <c r="E37" s="144"/>
      <c r="F37" s="90">
        <f t="shared" si="0"/>
        <v>1201531</v>
      </c>
      <c r="G37" s="145">
        <f t="shared" si="1"/>
        <v>1</v>
      </c>
      <c r="H37" s="99"/>
      <c r="I37" s="106"/>
      <c r="J37" s="106"/>
      <c r="M37" s="178"/>
      <c r="N37" s="106"/>
    </row>
    <row r="38" spans="1:14" x14ac:dyDescent="0.3">
      <c r="A38" s="74">
        <v>4202</v>
      </c>
      <c r="B38" s="74" t="s">
        <v>245</v>
      </c>
      <c r="C38" s="193">
        <v>3043236</v>
      </c>
      <c r="D38" s="193">
        <v>3892043</v>
      </c>
      <c r="E38" s="144"/>
      <c r="F38" s="90">
        <f t="shared" si="0"/>
        <v>848807</v>
      </c>
      <c r="G38" s="145">
        <f t="shared" si="1"/>
        <v>1</v>
      </c>
      <c r="H38" s="99"/>
      <c r="I38" s="106"/>
      <c r="J38" s="106"/>
      <c r="M38" s="178"/>
      <c r="N38" s="106"/>
    </row>
    <row r="39" spans="1:14" x14ac:dyDescent="0.3">
      <c r="A39" s="74">
        <v>4203</v>
      </c>
      <c r="B39" s="74" t="s">
        <v>168</v>
      </c>
      <c r="C39" s="193">
        <v>8893500</v>
      </c>
      <c r="D39" s="193">
        <v>10626025</v>
      </c>
      <c r="E39" s="144"/>
      <c r="F39" s="90">
        <f t="shared" si="0"/>
        <v>1732525</v>
      </c>
      <c r="G39" s="145">
        <f t="shared" si="1"/>
        <v>1</v>
      </c>
      <c r="H39" s="99"/>
      <c r="I39" s="106"/>
      <c r="J39" s="106"/>
      <c r="M39" s="178"/>
      <c r="N39" s="106"/>
    </row>
    <row r="40" spans="1:14" x14ac:dyDescent="0.3">
      <c r="A40" s="74">
        <v>4204</v>
      </c>
      <c r="B40" s="74" t="s">
        <v>305</v>
      </c>
      <c r="C40" s="193">
        <v>8320807</v>
      </c>
      <c r="D40" s="193">
        <v>7823509</v>
      </c>
      <c r="E40" s="144"/>
      <c r="F40" s="90">
        <f t="shared" si="0"/>
        <v>-497298</v>
      </c>
      <c r="G40" s="145">
        <f t="shared" si="1"/>
        <v>0.9881475640643661</v>
      </c>
      <c r="H40" s="99"/>
      <c r="I40" s="106"/>
      <c r="J40" s="106"/>
      <c r="M40" s="178"/>
      <c r="N40" s="106"/>
    </row>
    <row r="41" spans="1:14" x14ac:dyDescent="0.3">
      <c r="A41" s="74">
        <v>4301</v>
      </c>
      <c r="B41" s="74" t="s">
        <v>122</v>
      </c>
      <c r="C41" s="193">
        <v>24171059</v>
      </c>
      <c r="D41" s="193">
        <v>28171435</v>
      </c>
      <c r="E41" s="144"/>
      <c r="F41" s="90">
        <f t="shared" si="0"/>
        <v>4000376</v>
      </c>
      <c r="G41" s="145">
        <f t="shared" si="1"/>
        <v>1</v>
      </c>
      <c r="H41" s="99"/>
      <c r="I41" s="106"/>
      <c r="J41" s="106"/>
      <c r="M41" s="178"/>
      <c r="N41" s="106"/>
    </row>
    <row r="42" spans="1:14" x14ac:dyDescent="0.3">
      <c r="A42" s="74">
        <v>4302</v>
      </c>
      <c r="B42" s="74" t="s">
        <v>311</v>
      </c>
      <c r="C42" s="193">
        <v>3572500</v>
      </c>
      <c r="D42" s="193">
        <v>4646596</v>
      </c>
      <c r="E42" s="144"/>
      <c r="F42" s="90">
        <f t="shared" si="0"/>
        <v>1074096</v>
      </c>
      <c r="G42" s="145">
        <f t="shared" si="1"/>
        <v>1</v>
      </c>
      <c r="H42" s="99"/>
      <c r="I42" s="106"/>
      <c r="J42" s="106"/>
      <c r="M42" s="178"/>
      <c r="N42" s="106"/>
    </row>
    <row r="43" spans="1:14" x14ac:dyDescent="0.3">
      <c r="A43" s="74">
        <v>4303</v>
      </c>
      <c r="B43" s="74" t="s">
        <v>250</v>
      </c>
      <c r="C43" s="193">
        <v>7188440</v>
      </c>
      <c r="D43" s="193">
        <v>7959688</v>
      </c>
      <c r="E43" s="144"/>
      <c r="F43" s="90">
        <f t="shared" si="0"/>
        <v>771248</v>
      </c>
      <c r="G43" s="145">
        <f t="shared" si="1"/>
        <v>1</v>
      </c>
      <c r="H43" s="99"/>
      <c r="I43" s="106"/>
      <c r="J43" s="106"/>
      <c r="M43" s="178"/>
      <c r="N43" s="106"/>
    </row>
    <row r="44" spans="1:14" x14ac:dyDescent="0.3">
      <c r="A44" s="74">
        <v>4304</v>
      </c>
      <c r="B44" s="74" t="s">
        <v>296</v>
      </c>
      <c r="C44" s="193">
        <v>3075742</v>
      </c>
      <c r="D44" s="193">
        <v>3894057</v>
      </c>
      <c r="E44" s="144"/>
      <c r="F44" s="90">
        <f t="shared" si="0"/>
        <v>818315</v>
      </c>
      <c r="G44" s="145">
        <f t="shared" si="1"/>
        <v>1</v>
      </c>
      <c r="H44" s="99"/>
      <c r="I44" s="106"/>
      <c r="J44" s="106"/>
      <c r="M44" s="178"/>
      <c r="N44" s="106"/>
    </row>
    <row r="45" spans="1:14" x14ac:dyDescent="0.3">
      <c r="A45" s="74">
        <v>4305</v>
      </c>
      <c r="B45" s="74" t="s">
        <v>279</v>
      </c>
      <c r="C45" s="193">
        <v>2377481</v>
      </c>
      <c r="D45" s="193">
        <v>2918057</v>
      </c>
      <c r="E45" s="144"/>
      <c r="F45" s="90">
        <f t="shared" si="0"/>
        <v>540576</v>
      </c>
      <c r="G45" s="145">
        <f t="shared" si="1"/>
        <v>1</v>
      </c>
      <c r="H45" s="99"/>
      <c r="I45" s="106"/>
      <c r="J45" s="106"/>
      <c r="M45" s="178"/>
      <c r="N45" s="106"/>
    </row>
    <row r="46" spans="1:14" x14ac:dyDescent="0.3">
      <c r="A46" s="74">
        <v>5101</v>
      </c>
      <c r="B46" s="74" t="s">
        <v>47</v>
      </c>
      <c r="C46" s="193">
        <v>59875440</v>
      </c>
      <c r="D46" s="193">
        <v>61027673</v>
      </c>
      <c r="E46" s="144"/>
      <c r="F46" s="90">
        <f t="shared" si="0"/>
        <v>1152233</v>
      </c>
      <c r="G46" s="145">
        <f t="shared" si="1"/>
        <v>1</v>
      </c>
      <c r="H46" s="99"/>
      <c r="I46" s="106"/>
      <c r="J46" s="106"/>
      <c r="M46" s="178"/>
      <c r="N46" s="106"/>
    </row>
    <row r="47" spans="1:14" x14ac:dyDescent="0.3">
      <c r="A47" s="74">
        <v>5102</v>
      </c>
      <c r="B47" s="74" t="s">
        <v>150</v>
      </c>
      <c r="C47" s="193">
        <v>11020755</v>
      </c>
      <c r="D47" s="193">
        <v>12490457</v>
      </c>
      <c r="E47" s="144"/>
      <c r="F47" s="90">
        <f t="shared" si="0"/>
        <v>1469702</v>
      </c>
      <c r="G47" s="145">
        <f t="shared" si="1"/>
        <v>1</v>
      </c>
      <c r="H47" s="99"/>
      <c r="I47" s="106"/>
      <c r="J47" s="106"/>
      <c r="M47" s="178"/>
      <c r="N47" s="106"/>
    </row>
    <row r="48" spans="1:14" x14ac:dyDescent="0.3">
      <c r="A48" s="74">
        <v>5103</v>
      </c>
      <c r="B48" s="74" t="s">
        <v>57</v>
      </c>
      <c r="C48" s="193">
        <v>14504774</v>
      </c>
      <c r="D48" s="193">
        <v>16872845</v>
      </c>
      <c r="E48" s="144"/>
      <c r="F48" s="90">
        <f t="shared" si="0"/>
        <v>2368071</v>
      </c>
      <c r="G48" s="145">
        <f t="shared" si="1"/>
        <v>1</v>
      </c>
      <c r="H48" s="99"/>
      <c r="I48" s="106"/>
      <c r="J48" s="106"/>
      <c r="M48" s="178"/>
      <c r="N48" s="106"/>
    </row>
    <row r="49" spans="1:14" x14ac:dyDescent="0.3">
      <c r="A49" s="74">
        <v>5104</v>
      </c>
      <c r="B49" s="74" t="s">
        <v>317</v>
      </c>
      <c r="C49" s="193">
        <v>1725670</v>
      </c>
      <c r="D49" s="193">
        <v>2238853</v>
      </c>
      <c r="E49" s="144"/>
      <c r="F49" s="90">
        <f t="shared" si="0"/>
        <v>513183</v>
      </c>
      <c r="G49" s="145">
        <f t="shared" si="1"/>
        <v>1</v>
      </c>
      <c r="H49" s="99"/>
      <c r="I49" s="106"/>
      <c r="J49" s="106"/>
      <c r="M49" s="178"/>
      <c r="N49" s="106"/>
    </row>
    <row r="50" spans="1:14" x14ac:dyDescent="0.3">
      <c r="A50" s="74">
        <v>5105</v>
      </c>
      <c r="B50" s="74" t="s">
        <v>145</v>
      </c>
      <c r="C50" s="193">
        <v>9797700</v>
      </c>
      <c r="D50" s="193">
        <v>10905404</v>
      </c>
      <c r="E50" s="144"/>
      <c r="F50" s="90">
        <f t="shared" si="0"/>
        <v>1107704</v>
      </c>
      <c r="G50" s="145">
        <f t="shared" si="1"/>
        <v>1</v>
      </c>
      <c r="H50" s="99"/>
      <c r="I50" s="106"/>
      <c r="J50" s="106"/>
      <c r="M50" s="178"/>
      <c r="N50" s="106"/>
    </row>
    <row r="51" spans="1:14" x14ac:dyDescent="0.3">
      <c r="A51" s="74">
        <v>5107</v>
      </c>
      <c r="B51" s="74" t="s">
        <v>92</v>
      </c>
      <c r="C51" s="193">
        <v>15799900</v>
      </c>
      <c r="D51" s="193">
        <v>16457045</v>
      </c>
      <c r="E51" s="144"/>
      <c r="F51" s="90">
        <f t="shared" si="0"/>
        <v>657145</v>
      </c>
      <c r="G51" s="145">
        <f t="shared" si="1"/>
        <v>1</v>
      </c>
      <c r="H51" s="99"/>
      <c r="I51" s="106"/>
      <c r="J51" s="106"/>
      <c r="M51" s="178"/>
      <c r="N51" s="106"/>
    </row>
    <row r="52" spans="1:14" x14ac:dyDescent="0.3">
      <c r="A52" s="74">
        <v>5109</v>
      </c>
      <c r="B52" s="74" t="s">
        <v>17</v>
      </c>
      <c r="C52" s="193">
        <v>69259350</v>
      </c>
      <c r="D52" s="193">
        <v>73924260</v>
      </c>
      <c r="E52" s="144"/>
      <c r="F52" s="90">
        <f t="shared" si="0"/>
        <v>4664910</v>
      </c>
      <c r="G52" s="145">
        <f t="shared" si="1"/>
        <v>1</v>
      </c>
      <c r="H52" s="99"/>
      <c r="I52" s="106"/>
      <c r="J52" s="106"/>
      <c r="M52" s="178"/>
      <c r="N52" s="106"/>
    </row>
    <row r="53" spans="1:14" x14ac:dyDescent="0.3">
      <c r="A53" s="74">
        <v>5201</v>
      </c>
      <c r="B53" s="74" t="s">
        <v>236</v>
      </c>
      <c r="C53" s="193">
        <v>15063427</v>
      </c>
      <c r="D53" s="193">
        <v>15930427</v>
      </c>
      <c r="E53" s="144"/>
      <c r="F53" s="90">
        <f t="shared" si="0"/>
        <v>867000</v>
      </c>
      <c r="G53" s="145">
        <f t="shared" si="1"/>
        <v>1</v>
      </c>
      <c r="H53" s="99"/>
      <c r="I53" s="106"/>
      <c r="J53" s="106"/>
      <c r="M53" s="178"/>
      <c r="N53" s="106"/>
    </row>
    <row r="54" spans="1:14" x14ac:dyDescent="0.3">
      <c r="A54" s="74">
        <v>5301</v>
      </c>
      <c r="B54" s="74" t="s">
        <v>137</v>
      </c>
      <c r="C54" s="193">
        <v>14281051</v>
      </c>
      <c r="D54" s="193">
        <v>14930255</v>
      </c>
      <c r="E54" s="144"/>
      <c r="F54" s="90">
        <f t="shared" si="0"/>
        <v>649204</v>
      </c>
      <c r="G54" s="145">
        <f t="shared" si="1"/>
        <v>1</v>
      </c>
      <c r="H54" s="99"/>
      <c r="I54" s="106"/>
      <c r="J54" s="106"/>
      <c r="M54" s="178"/>
      <c r="N54" s="106"/>
    </row>
    <row r="55" spans="1:14" x14ac:dyDescent="0.3">
      <c r="A55" s="74">
        <v>5302</v>
      </c>
      <c r="B55" s="74" t="s">
        <v>153</v>
      </c>
      <c r="C55" s="193">
        <v>6501330</v>
      </c>
      <c r="D55" s="193">
        <v>19185644</v>
      </c>
      <c r="E55" s="144"/>
      <c r="F55" s="90">
        <f t="shared" si="0"/>
        <v>12684314</v>
      </c>
      <c r="G55" s="145">
        <f t="shared" si="1"/>
        <v>1</v>
      </c>
      <c r="H55" s="99"/>
      <c r="I55" s="106"/>
      <c r="J55" s="106"/>
      <c r="M55" s="178"/>
      <c r="N55" s="106"/>
    </row>
    <row r="56" spans="1:14" x14ac:dyDescent="0.3">
      <c r="A56" s="74">
        <v>5303</v>
      </c>
      <c r="B56" s="74" t="s">
        <v>96</v>
      </c>
      <c r="C56" s="193">
        <v>2923476</v>
      </c>
      <c r="D56" s="193">
        <v>4740507</v>
      </c>
      <c r="E56" s="144"/>
      <c r="F56" s="90">
        <f t="shared" si="0"/>
        <v>1817031</v>
      </c>
      <c r="G56" s="145">
        <f t="shared" si="1"/>
        <v>1</v>
      </c>
      <c r="H56" s="99"/>
      <c r="I56" s="106"/>
      <c r="J56" s="106"/>
      <c r="M56" s="178"/>
      <c r="N56" s="106"/>
    </row>
    <row r="57" spans="1:14" x14ac:dyDescent="0.3">
      <c r="A57" s="74">
        <v>5304</v>
      </c>
      <c r="B57" s="74" t="s">
        <v>230</v>
      </c>
      <c r="C57" s="193">
        <v>3765016</v>
      </c>
      <c r="D57" s="193">
        <v>5630215</v>
      </c>
      <c r="E57" s="144"/>
      <c r="F57" s="90">
        <f t="shared" si="0"/>
        <v>1865199</v>
      </c>
      <c r="G57" s="145">
        <f t="shared" si="1"/>
        <v>1</v>
      </c>
      <c r="H57" s="99"/>
      <c r="I57" s="106"/>
      <c r="J57" s="106"/>
      <c r="M57" s="178"/>
      <c r="N57" s="106"/>
    </row>
    <row r="58" spans="1:14" x14ac:dyDescent="0.3">
      <c r="A58" s="74">
        <v>5401</v>
      </c>
      <c r="B58" s="74" t="s">
        <v>212</v>
      </c>
      <c r="C58" s="193">
        <v>7665615</v>
      </c>
      <c r="D58" s="193">
        <v>10008993</v>
      </c>
      <c r="E58" s="144"/>
      <c r="F58" s="90">
        <f t="shared" si="0"/>
        <v>2343378</v>
      </c>
      <c r="G58" s="145">
        <f t="shared" si="1"/>
        <v>1</v>
      </c>
      <c r="H58" s="99"/>
      <c r="I58" s="106"/>
      <c r="J58" s="106"/>
      <c r="M58" s="178"/>
      <c r="N58" s="106"/>
    </row>
    <row r="59" spans="1:14" x14ac:dyDescent="0.3">
      <c r="A59" s="74">
        <v>5402</v>
      </c>
      <c r="B59" s="74" t="s">
        <v>189</v>
      </c>
      <c r="C59" s="193">
        <v>4163299</v>
      </c>
      <c r="D59" s="193">
        <v>5302272</v>
      </c>
      <c r="E59" s="144"/>
      <c r="F59" s="90">
        <f t="shared" si="0"/>
        <v>1138973</v>
      </c>
      <c r="G59" s="145">
        <f t="shared" si="1"/>
        <v>1</v>
      </c>
      <c r="H59" s="99"/>
      <c r="I59" s="106"/>
      <c r="J59" s="106"/>
      <c r="M59" s="178"/>
      <c r="N59" s="106"/>
    </row>
    <row r="60" spans="1:14" x14ac:dyDescent="0.3">
      <c r="A60" s="74">
        <v>5403</v>
      </c>
      <c r="B60" s="74" t="s">
        <v>161</v>
      </c>
      <c r="C60" s="193">
        <v>5734000</v>
      </c>
      <c r="D60" s="193">
        <v>6489322</v>
      </c>
      <c r="E60" s="144"/>
      <c r="F60" s="90">
        <f t="shared" si="0"/>
        <v>755322</v>
      </c>
      <c r="G60" s="145">
        <f t="shared" si="1"/>
        <v>1</v>
      </c>
      <c r="H60" s="99"/>
      <c r="I60" s="106"/>
      <c r="J60" s="106"/>
      <c r="M60" s="178"/>
      <c r="N60" s="106"/>
    </row>
    <row r="61" spans="1:14" x14ac:dyDescent="0.3">
      <c r="A61" s="74">
        <v>5404</v>
      </c>
      <c r="B61" s="74" t="s">
        <v>254</v>
      </c>
      <c r="C61" s="193">
        <v>4051300</v>
      </c>
      <c r="D61" s="193">
        <v>5432152</v>
      </c>
      <c r="E61" s="144"/>
      <c r="F61" s="90">
        <f t="shared" si="0"/>
        <v>1380852</v>
      </c>
      <c r="G61" s="145">
        <f t="shared" si="1"/>
        <v>1</v>
      </c>
      <c r="H61" s="99"/>
      <c r="I61" s="106"/>
      <c r="J61" s="106"/>
      <c r="M61" s="178"/>
      <c r="N61" s="106"/>
    </row>
    <row r="62" spans="1:14" x14ac:dyDescent="0.3">
      <c r="A62" s="74">
        <v>5405</v>
      </c>
      <c r="B62" s="74" t="s">
        <v>222</v>
      </c>
      <c r="C62" s="193">
        <v>21539662</v>
      </c>
      <c r="D62" s="193">
        <v>21286005</v>
      </c>
      <c r="E62" s="144"/>
      <c r="F62" s="90">
        <f t="shared" si="0"/>
        <v>-253657</v>
      </c>
      <c r="G62" s="145">
        <f t="shared" si="1"/>
        <v>0.99395442301773762</v>
      </c>
      <c r="H62" s="99"/>
      <c r="I62" s="106"/>
      <c r="J62" s="106"/>
      <c r="M62" s="178"/>
      <c r="N62" s="106"/>
    </row>
    <row r="63" spans="1:14" x14ac:dyDescent="0.3">
      <c r="A63" s="74">
        <v>5501</v>
      </c>
      <c r="B63" s="74" t="s">
        <v>65</v>
      </c>
      <c r="C63" s="193">
        <v>20641151</v>
      </c>
      <c r="D63" s="193">
        <v>20424276</v>
      </c>
      <c r="E63" s="144"/>
      <c r="F63" s="90">
        <f t="shared" si="0"/>
        <v>-216875</v>
      </c>
      <c r="G63" s="145">
        <f t="shared" si="1"/>
        <v>0.99483107303158147</v>
      </c>
      <c r="H63" s="99"/>
      <c r="I63" s="106"/>
      <c r="J63" s="106"/>
      <c r="M63" s="178"/>
      <c r="N63" s="106"/>
    </row>
    <row r="64" spans="1:14" x14ac:dyDescent="0.3">
      <c r="A64" s="74">
        <v>5502</v>
      </c>
      <c r="B64" s="74" t="s">
        <v>372</v>
      </c>
      <c r="C64" s="193">
        <v>9148500</v>
      </c>
      <c r="D64" s="193">
        <v>11953838</v>
      </c>
      <c r="E64" s="144"/>
      <c r="F64" s="90">
        <f t="shared" si="0"/>
        <v>2805338</v>
      </c>
      <c r="G64" s="145">
        <f t="shared" si="1"/>
        <v>1</v>
      </c>
      <c r="H64" s="99"/>
      <c r="I64" s="106"/>
      <c r="J64" s="106"/>
      <c r="M64" s="178"/>
      <c r="N64" s="106"/>
    </row>
    <row r="65" spans="1:14" x14ac:dyDescent="0.3">
      <c r="A65" s="74">
        <v>5503</v>
      </c>
      <c r="B65" s="74" t="s">
        <v>98</v>
      </c>
      <c r="C65" s="193">
        <v>4601841</v>
      </c>
      <c r="D65" s="193">
        <v>5189997</v>
      </c>
      <c r="E65" s="144"/>
      <c r="F65" s="90">
        <f t="shared" si="0"/>
        <v>588156</v>
      </c>
      <c r="G65" s="145">
        <f t="shared" si="1"/>
        <v>1</v>
      </c>
      <c r="H65" s="99"/>
      <c r="I65" s="106"/>
      <c r="J65" s="106"/>
      <c r="M65" s="178"/>
      <c r="N65" s="106"/>
    </row>
    <row r="66" spans="1:14" x14ac:dyDescent="0.3">
      <c r="A66" s="74">
        <v>5504</v>
      </c>
      <c r="B66" s="74" t="s">
        <v>74</v>
      </c>
      <c r="C66" s="193">
        <v>6090238</v>
      </c>
      <c r="D66" s="193">
        <v>6653757</v>
      </c>
      <c r="E66" s="144"/>
      <c r="F66" s="90">
        <f t="shared" si="0"/>
        <v>563519</v>
      </c>
      <c r="G66" s="145">
        <f t="shared" si="1"/>
        <v>1</v>
      </c>
      <c r="H66" s="99"/>
      <c r="I66" s="106"/>
      <c r="J66" s="106"/>
      <c r="M66" s="178"/>
      <c r="N66" s="106"/>
    </row>
    <row r="67" spans="1:14" x14ac:dyDescent="0.3">
      <c r="A67" s="74">
        <v>5506</v>
      </c>
      <c r="B67" s="74" t="s">
        <v>235</v>
      </c>
      <c r="C67" s="193">
        <v>4926264</v>
      </c>
      <c r="D67" s="193">
        <v>6262738</v>
      </c>
      <c r="E67" s="144"/>
      <c r="F67" s="90">
        <f t="shared" si="0"/>
        <v>1336474</v>
      </c>
      <c r="G67" s="145">
        <f t="shared" si="1"/>
        <v>1</v>
      </c>
      <c r="H67" s="99"/>
      <c r="I67" s="106"/>
      <c r="J67" s="106"/>
      <c r="M67" s="178"/>
      <c r="N67" s="106"/>
    </row>
    <row r="68" spans="1:14" x14ac:dyDescent="0.3">
      <c r="A68" s="74">
        <v>5601</v>
      </c>
      <c r="B68" s="74" t="s">
        <v>53</v>
      </c>
      <c r="C68" s="193">
        <v>20778061</v>
      </c>
      <c r="D68" s="193">
        <v>22193691</v>
      </c>
      <c r="E68" s="144"/>
      <c r="F68" s="90">
        <f t="shared" si="0"/>
        <v>1415630</v>
      </c>
      <c r="G68" s="145">
        <f t="shared" si="1"/>
        <v>1</v>
      </c>
      <c r="H68" s="99"/>
      <c r="I68" s="106"/>
      <c r="J68" s="106"/>
      <c r="M68" s="178"/>
      <c r="N68" s="106"/>
    </row>
    <row r="69" spans="1:14" x14ac:dyDescent="0.3">
      <c r="A69" s="74">
        <v>5602</v>
      </c>
      <c r="B69" s="74" t="s">
        <v>191</v>
      </c>
      <c r="C69" s="193">
        <v>8094500</v>
      </c>
      <c r="D69" s="193">
        <v>13026016</v>
      </c>
      <c r="E69" s="144"/>
      <c r="F69" s="90">
        <f t="shared" si="0"/>
        <v>4931516</v>
      </c>
      <c r="G69" s="145">
        <f t="shared" si="1"/>
        <v>1</v>
      </c>
      <c r="H69" s="99"/>
      <c r="I69" s="106"/>
      <c r="J69" s="106"/>
      <c r="M69" s="178"/>
      <c r="N69" s="106"/>
    </row>
    <row r="70" spans="1:14" x14ac:dyDescent="0.3">
      <c r="A70" s="74">
        <v>5603</v>
      </c>
      <c r="B70" s="74" t="s">
        <v>80</v>
      </c>
      <c r="C70" s="193">
        <v>11300504</v>
      </c>
      <c r="D70" s="193">
        <v>14517744</v>
      </c>
      <c r="E70" s="144"/>
      <c r="F70" s="90">
        <f t="shared" si="0"/>
        <v>3217240</v>
      </c>
      <c r="G70" s="145">
        <f t="shared" si="1"/>
        <v>1</v>
      </c>
      <c r="H70" s="99"/>
      <c r="I70" s="106"/>
      <c r="J70" s="106"/>
      <c r="M70" s="178"/>
      <c r="N70" s="106"/>
    </row>
    <row r="71" spans="1:14" x14ac:dyDescent="0.3">
      <c r="A71" s="74">
        <v>5604</v>
      </c>
      <c r="B71" s="74" t="s">
        <v>103</v>
      </c>
      <c r="C71" s="193">
        <v>17404010</v>
      </c>
      <c r="D71" s="193">
        <v>18290616</v>
      </c>
      <c r="E71" s="144"/>
      <c r="F71" s="90">
        <f t="shared" ref="F71:F134" si="2">+D71-C71</f>
        <v>886606</v>
      </c>
      <c r="G71" s="145">
        <f t="shared" ref="G71:G134" si="3">IF(F71&gt;0,1,IF(F71&lt;0,1-(F71/$F$4),0))</f>
        <v>1</v>
      </c>
      <c r="H71" s="99"/>
      <c r="I71" s="106"/>
      <c r="J71" s="106"/>
      <c r="M71" s="178"/>
      <c r="N71" s="106"/>
    </row>
    <row r="72" spans="1:14" x14ac:dyDescent="0.3">
      <c r="A72" s="74">
        <v>5605</v>
      </c>
      <c r="B72" s="74" t="s">
        <v>81</v>
      </c>
      <c r="C72" s="193">
        <v>12758043</v>
      </c>
      <c r="D72" s="193">
        <v>15215985</v>
      </c>
      <c r="E72" s="144"/>
      <c r="F72" s="90">
        <f t="shared" si="2"/>
        <v>2457942</v>
      </c>
      <c r="G72" s="145">
        <f t="shared" si="3"/>
        <v>1</v>
      </c>
      <c r="H72" s="99"/>
      <c r="I72" s="106"/>
      <c r="J72" s="106"/>
      <c r="M72" s="178"/>
      <c r="N72" s="106"/>
    </row>
    <row r="73" spans="1:14" x14ac:dyDescent="0.3">
      <c r="A73" s="74">
        <v>5606</v>
      </c>
      <c r="B73" s="74" t="s">
        <v>50</v>
      </c>
      <c r="C73" s="193">
        <v>15208500</v>
      </c>
      <c r="D73" s="193">
        <v>22210669</v>
      </c>
      <c r="E73" s="144"/>
      <c r="F73" s="90">
        <f t="shared" si="2"/>
        <v>7002169</v>
      </c>
      <c r="G73" s="145">
        <f t="shared" si="3"/>
        <v>1</v>
      </c>
      <c r="H73" s="99"/>
      <c r="I73" s="106"/>
      <c r="J73" s="106"/>
      <c r="M73" s="178"/>
      <c r="N73" s="106"/>
    </row>
    <row r="74" spans="1:14" x14ac:dyDescent="0.3">
      <c r="A74" s="74">
        <v>5701</v>
      </c>
      <c r="B74" s="74" t="s">
        <v>116</v>
      </c>
      <c r="C74" s="193">
        <v>15887555</v>
      </c>
      <c r="D74" s="193">
        <v>16022732</v>
      </c>
      <c r="E74" s="144"/>
      <c r="F74" s="90">
        <f t="shared" si="2"/>
        <v>135177</v>
      </c>
      <c r="G74" s="145">
        <f t="shared" si="3"/>
        <v>1</v>
      </c>
      <c r="H74" s="99"/>
      <c r="I74" s="106"/>
      <c r="J74" s="106"/>
      <c r="M74" s="178"/>
      <c r="N74" s="106"/>
    </row>
    <row r="75" spans="1:14" x14ac:dyDescent="0.3">
      <c r="A75" s="74">
        <v>5702</v>
      </c>
      <c r="B75" s="74" t="s">
        <v>157</v>
      </c>
      <c r="C75" s="193">
        <v>3481460</v>
      </c>
      <c r="D75" s="193">
        <v>4189687</v>
      </c>
      <c r="E75" s="144"/>
      <c r="F75" s="90">
        <f t="shared" si="2"/>
        <v>708227</v>
      </c>
      <c r="G75" s="145">
        <f t="shared" si="3"/>
        <v>1</v>
      </c>
      <c r="H75" s="99"/>
      <c r="I75" s="106"/>
      <c r="J75" s="106"/>
      <c r="M75" s="178"/>
      <c r="N75" s="106"/>
    </row>
    <row r="76" spans="1:14" x14ac:dyDescent="0.3">
      <c r="A76" s="74">
        <v>5703</v>
      </c>
      <c r="B76" s="74" t="s">
        <v>167</v>
      </c>
      <c r="C76" s="193">
        <v>4060682</v>
      </c>
      <c r="D76" s="193">
        <v>6168762</v>
      </c>
      <c r="E76" s="144"/>
      <c r="F76" s="90">
        <f t="shared" si="2"/>
        <v>2108080</v>
      </c>
      <c r="G76" s="145">
        <f t="shared" si="3"/>
        <v>1</v>
      </c>
      <c r="H76" s="99"/>
      <c r="I76" s="106"/>
      <c r="J76" s="106"/>
      <c r="M76" s="178"/>
      <c r="N76" s="106"/>
    </row>
    <row r="77" spans="1:14" x14ac:dyDescent="0.3">
      <c r="A77" s="74">
        <v>5704</v>
      </c>
      <c r="B77" s="74" t="s">
        <v>221</v>
      </c>
      <c r="C77" s="193">
        <v>2932299</v>
      </c>
      <c r="D77" s="193">
        <v>3613827</v>
      </c>
      <c r="E77" s="144"/>
      <c r="F77" s="90">
        <f t="shared" si="2"/>
        <v>681528</v>
      </c>
      <c r="G77" s="145">
        <f t="shared" si="3"/>
        <v>1</v>
      </c>
      <c r="H77" s="99"/>
      <c r="I77" s="106"/>
      <c r="J77" s="106"/>
      <c r="M77" s="178"/>
      <c r="N77" s="106"/>
    </row>
    <row r="78" spans="1:14" x14ac:dyDescent="0.3">
      <c r="A78" s="74">
        <v>5705</v>
      </c>
      <c r="B78" s="74" t="s">
        <v>275</v>
      </c>
      <c r="C78" s="193">
        <v>3890950</v>
      </c>
      <c r="D78" s="193">
        <v>4680499</v>
      </c>
      <c r="E78" s="144"/>
      <c r="F78" s="90">
        <f t="shared" si="2"/>
        <v>789549</v>
      </c>
      <c r="G78" s="145">
        <f t="shared" si="3"/>
        <v>1</v>
      </c>
      <c r="H78" s="99"/>
      <c r="I78" s="106"/>
      <c r="J78" s="106"/>
      <c r="M78" s="178"/>
      <c r="N78" s="106"/>
    </row>
    <row r="79" spans="1:14" x14ac:dyDescent="0.3">
      <c r="A79" s="74">
        <v>5706</v>
      </c>
      <c r="B79" s="74" t="s">
        <v>210</v>
      </c>
      <c r="C79" s="193">
        <v>4207750</v>
      </c>
      <c r="D79" s="193">
        <v>5952433</v>
      </c>
      <c r="E79" s="144"/>
      <c r="F79" s="90">
        <f t="shared" si="2"/>
        <v>1744683</v>
      </c>
      <c r="G79" s="145">
        <f t="shared" si="3"/>
        <v>1</v>
      </c>
      <c r="H79" s="99"/>
      <c r="I79" s="106"/>
      <c r="J79" s="106"/>
      <c r="M79" s="178"/>
      <c r="N79" s="106"/>
    </row>
    <row r="80" spans="1:14" x14ac:dyDescent="0.3">
      <c r="A80" s="74">
        <v>5801</v>
      </c>
      <c r="B80" s="74" t="s">
        <v>48</v>
      </c>
      <c r="C80" s="193">
        <v>26610557</v>
      </c>
      <c r="D80" s="193">
        <v>30256727</v>
      </c>
      <c r="E80" s="144"/>
      <c r="F80" s="90">
        <f t="shared" si="2"/>
        <v>3646170</v>
      </c>
      <c r="G80" s="145">
        <f t="shared" si="3"/>
        <v>1</v>
      </c>
      <c r="H80" s="99"/>
      <c r="I80" s="106"/>
      <c r="J80" s="106"/>
      <c r="M80" s="178"/>
      <c r="N80" s="106"/>
    </row>
    <row r="81" spans="1:14" x14ac:dyDescent="0.3">
      <c r="A81" s="74">
        <v>5802</v>
      </c>
      <c r="B81" s="74" t="s">
        <v>88</v>
      </c>
      <c r="C81" s="193">
        <v>9213150</v>
      </c>
      <c r="D81" s="193">
        <v>11496429</v>
      </c>
      <c r="E81" s="144"/>
      <c r="F81" s="90">
        <f t="shared" si="2"/>
        <v>2283279</v>
      </c>
      <c r="G81" s="145">
        <f t="shared" si="3"/>
        <v>1</v>
      </c>
      <c r="H81" s="99"/>
      <c r="I81" s="106"/>
      <c r="J81" s="106"/>
      <c r="M81" s="178"/>
      <c r="N81" s="106"/>
    </row>
    <row r="82" spans="1:14" x14ac:dyDescent="0.3">
      <c r="A82" s="74">
        <v>5803</v>
      </c>
      <c r="B82" s="74" t="s">
        <v>93</v>
      </c>
      <c r="C82" s="193">
        <v>5393638</v>
      </c>
      <c r="D82" s="193">
        <v>5550383</v>
      </c>
      <c r="E82" s="144"/>
      <c r="F82" s="90">
        <f t="shared" si="2"/>
        <v>156745</v>
      </c>
      <c r="G82" s="145">
        <f t="shared" si="3"/>
        <v>1</v>
      </c>
      <c r="H82" s="99"/>
      <c r="I82" s="106"/>
      <c r="J82" s="106"/>
      <c r="M82" s="178"/>
      <c r="N82" s="106"/>
    </row>
    <row r="83" spans="1:14" x14ac:dyDescent="0.3">
      <c r="A83" s="74">
        <v>5804</v>
      </c>
      <c r="B83" s="74" t="s">
        <v>30</v>
      </c>
      <c r="C83" s="193">
        <v>19739335</v>
      </c>
      <c r="D83" s="193">
        <v>24842022</v>
      </c>
      <c r="E83" s="144"/>
      <c r="F83" s="90">
        <f t="shared" si="2"/>
        <v>5102687</v>
      </c>
      <c r="G83" s="145">
        <f t="shared" si="3"/>
        <v>1</v>
      </c>
      <c r="H83" s="99"/>
      <c r="I83" s="106"/>
      <c r="J83" s="106"/>
      <c r="M83" s="178"/>
      <c r="N83" s="106"/>
    </row>
    <row r="84" spans="1:14" x14ac:dyDescent="0.3">
      <c r="A84" s="74">
        <v>6101</v>
      </c>
      <c r="B84" s="74" t="s">
        <v>25</v>
      </c>
      <c r="C84" s="193">
        <v>47409909</v>
      </c>
      <c r="D84" s="193">
        <v>52063319</v>
      </c>
      <c r="E84" s="144"/>
      <c r="F84" s="90">
        <f t="shared" si="2"/>
        <v>4653410</v>
      </c>
      <c r="G84" s="145">
        <f t="shared" si="3"/>
        <v>1</v>
      </c>
      <c r="H84" s="99"/>
      <c r="I84" s="106"/>
      <c r="J84" s="106"/>
      <c r="M84" s="178"/>
      <c r="N84" s="106"/>
    </row>
    <row r="85" spans="1:14" x14ac:dyDescent="0.3">
      <c r="A85" s="74">
        <v>6102</v>
      </c>
      <c r="B85" s="74" t="s">
        <v>148</v>
      </c>
      <c r="C85" s="193">
        <v>3776782</v>
      </c>
      <c r="D85" s="193">
        <v>4088087</v>
      </c>
      <c r="E85" s="144"/>
      <c r="F85" s="90">
        <f t="shared" si="2"/>
        <v>311305</v>
      </c>
      <c r="G85" s="145">
        <f t="shared" si="3"/>
        <v>1</v>
      </c>
      <c r="H85" s="99"/>
      <c r="I85" s="106"/>
      <c r="J85" s="106"/>
      <c r="M85" s="178"/>
      <c r="N85" s="106"/>
    </row>
    <row r="86" spans="1:14" x14ac:dyDescent="0.3">
      <c r="A86" s="74">
        <v>6103</v>
      </c>
      <c r="B86" s="74" t="s">
        <v>174</v>
      </c>
      <c r="C86" s="193">
        <v>2182120</v>
      </c>
      <c r="D86" s="193">
        <v>3079970</v>
      </c>
      <c r="E86" s="144"/>
      <c r="F86" s="90">
        <f t="shared" si="2"/>
        <v>897850</v>
      </c>
      <c r="G86" s="145">
        <f t="shared" si="3"/>
        <v>1</v>
      </c>
      <c r="H86" s="99"/>
      <c r="I86" s="106"/>
      <c r="J86" s="106"/>
      <c r="M86" s="178"/>
      <c r="N86" s="106"/>
    </row>
    <row r="87" spans="1:14" x14ac:dyDescent="0.3">
      <c r="A87" s="74">
        <v>6104</v>
      </c>
      <c r="B87" s="74" t="s">
        <v>193</v>
      </c>
      <c r="C87" s="193">
        <v>4419300</v>
      </c>
      <c r="D87" s="193">
        <v>5256685</v>
      </c>
      <c r="E87" s="144"/>
      <c r="F87" s="90">
        <f t="shared" si="2"/>
        <v>837385</v>
      </c>
      <c r="G87" s="145">
        <f t="shared" si="3"/>
        <v>1</v>
      </c>
      <c r="H87" s="99"/>
      <c r="I87" s="106"/>
      <c r="J87" s="106"/>
      <c r="M87" s="178"/>
      <c r="N87" s="106"/>
    </row>
    <row r="88" spans="1:14" x14ac:dyDescent="0.3">
      <c r="A88" s="74">
        <v>6105</v>
      </c>
      <c r="B88" s="74" t="s">
        <v>110</v>
      </c>
      <c r="C88" s="193">
        <v>5859000</v>
      </c>
      <c r="D88" s="193">
        <v>5955418</v>
      </c>
      <c r="E88" s="144"/>
      <c r="F88" s="90">
        <f t="shared" si="2"/>
        <v>96418</v>
      </c>
      <c r="G88" s="145">
        <f t="shared" si="3"/>
        <v>1</v>
      </c>
      <c r="H88" s="99"/>
      <c r="I88" s="106"/>
      <c r="J88" s="106"/>
      <c r="M88" s="178"/>
      <c r="N88" s="106"/>
    </row>
    <row r="89" spans="1:14" x14ac:dyDescent="0.3">
      <c r="A89" s="74">
        <v>6106</v>
      </c>
      <c r="B89" s="74" t="s">
        <v>105</v>
      </c>
      <c r="C89" s="193">
        <v>5669500</v>
      </c>
      <c r="D89" s="193">
        <v>6939224</v>
      </c>
      <c r="E89" s="144"/>
      <c r="F89" s="90">
        <f t="shared" si="2"/>
        <v>1269724</v>
      </c>
      <c r="G89" s="145">
        <f t="shared" si="3"/>
        <v>1</v>
      </c>
      <c r="H89" s="99"/>
      <c r="I89" s="106"/>
      <c r="J89" s="106"/>
      <c r="M89" s="178"/>
      <c r="N89" s="106"/>
    </row>
    <row r="90" spans="1:14" x14ac:dyDescent="0.3">
      <c r="A90" s="74">
        <v>6107</v>
      </c>
      <c r="B90" s="74" t="s">
        <v>181</v>
      </c>
      <c r="C90" s="193">
        <v>6659451</v>
      </c>
      <c r="D90" s="193">
        <v>8216302</v>
      </c>
      <c r="E90" s="144"/>
      <c r="F90" s="90">
        <f t="shared" si="2"/>
        <v>1556851</v>
      </c>
      <c r="G90" s="145">
        <f t="shared" si="3"/>
        <v>1</v>
      </c>
      <c r="H90" s="99"/>
      <c r="I90" s="106"/>
      <c r="J90" s="106"/>
      <c r="M90" s="178"/>
      <c r="N90" s="106"/>
    </row>
    <row r="91" spans="1:14" x14ac:dyDescent="0.3">
      <c r="A91" s="74">
        <v>6108</v>
      </c>
      <c r="B91" s="74" t="s">
        <v>67</v>
      </c>
      <c r="C91" s="193">
        <v>10296978</v>
      </c>
      <c r="D91" s="193">
        <v>11811321</v>
      </c>
      <c r="E91" s="144"/>
      <c r="F91" s="90">
        <f t="shared" si="2"/>
        <v>1514343</v>
      </c>
      <c r="G91" s="145">
        <f t="shared" si="3"/>
        <v>1</v>
      </c>
      <c r="H91" s="99"/>
      <c r="I91" s="106"/>
      <c r="J91" s="106"/>
      <c r="M91" s="178"/>
      <c r="N91" s="106"/>
    </row>
    <row r="92" spans="1:14" x14ac:dyDescent="0.3">
      <c r="A92" s="74">
        <v>6109</v>
      </c>
      <c r="B92" s="74" t="s">
        <v>282</v>
      </c>
      <c r="C92" s="193">
        <v>3258018</v>
      </c>
      <c r="D92" s="193">
        <v>4582322</v>
      </c>
      <c r="E92" s="144"/>
      <c r="F92" s="90">
        <f t="shared" si="2"/>
        <v>1324304</v>
      </c>
      <c r="G92" s="145">
        <f t="shared" si="3"/>
        <v>1</v>
      </c>
      <c r="H92" s="99"/>
      <c r="I92" s="106"/>
      <c r="J92" s="106"/>
      <c r="M92" s="178"/>
      <c r="N92" s="106"/>
    </row>
    <row r="93" spans="1:14" x14ac:dyDescent="0.3">
      <c r="A93" s="74">
        <v>6110</v>
      </c>
      <c r="B93" s="74" t="s">
        <v>119</v>
      </c>
      <c r="C93" s="193">
        <v>5792476</v>
      </c>
      <c r="D93" s="193">
        <v>7462091</v>
      </c>
      <c r="E93" s="144"/>
      <c r="F93" s="90">
        <f t="shared" si="2"/>
        <v>1669615</v>
      </c>
      <c r="G93" s="145">
        <f t="shared" si="3"/>
        <v>1</v>
      </c>
      <c r="H93" s="99"/>
      <c r="I93" s="106"/>
      <c r="J93" s="106"/>
      <c r="M93" s="178"/>
      <c r="N93" s="106"/>
    </row>
    <row r="94" spans="1:14" x14ac:dyDescent="0.3">
      <c r="A94" s="74">
        <v>6111</v>
      </c>
      <c r="B94" s="74" t="s">
        <v>171</v>
      </c>
      <c r="C94" s="193">
        <v>3345441</v>
      </c>
      <c r="D94" s="193">
        <v>4038044</v>
      </c>
      <c r="E94" s="144"/>
      <c r="F94" s="90">
        <f t="shared" si="2"/>
        <v>692603</v>
      </c>
      <c r="G94" s="145">
        <f t="shared" si="3"/>
        <v>1</v>
      </c>
      <c r="H94" s="99"/>
      <c r="I94" s="106"/>
      <c r="J94" s="106"/>
      <c r="M94" s="178"/>
      <c r="N94" s="106"/>
    </row>
    <row r="95" spans="1:14" x14ac:dyDescent="0.3">
      <c r="A95" s="74">
        <v>6112</v>
      </c>
      <c r="B95" s="74" t="s">
        <v>224</v>
      </c>
      <c r="C95" s="193">
        <v>3787178</v>
      </c>
      <c r="D95" s="193">
        <v>4220150</v>
      </c>
      <c r="E95" s="144"/>
      <c r="F95" s="90">
        <f t="shared" si="2"/>
        <v>432972</v>
      </c>
      <c r="G95" s="145">
        <f t="shared" si="3"/>
        <v>1</v>
      </c>
      <c r="H95" s="99"/>
      <c r="I95" s="106"/>
      <c r="J95" s="106"/>
      <c r="M95" s="178"/>
      <c r="N95" s="106"/>
    </row>
    <row r="96" spans="1:14" x14ac:dyDescent="0.3">
      <c r="A96" s="74">
        <v>6113</v>
      </c>
      <c r="B96" s="74" t="s">
        <v>271</v>
      </c>
      <c r="C96" s="193">
        <v>4388035</v>
      </c>
      <c r="D96" s="193">
        <v>5364188</v>
      </c>
      <c r="E96" s="144"/>
      <c r="F96" s="90">
        <f t="shared" si="2"/>
        <v>976153</v>
      </c>
      <c r="G96" s="145">
        <f t="shared" si="3"/>
        <v>1</v>
      </c>
      <c r="H96" s="99"/>
      <c r="I96" s="106"/>
      <c r="J96" s="106"/>
      <c r="M96" s="178"/>
      <c r="N96" s="106"/>
    </row>
    <row r="97" spans="1:14" x14ac:dyDescent="0.3">
      <c r="A97" s="74">
        <v>6114</v>
      </c>
      <c r="B97" s="74" t="s">
        <v>211</v>
      </c>
      <c r="C97" s="193">
        <v>2955963</v>
      </c>
      <c r="D97" s="193">
        <v>4183695</v>
      </c>
      <c r="E97" s="144"/>
      <c r="F97" s="90">
        <f t="shared" si="2"/>
        <v>1227732</v>
      </c>
      <c r="G97" s="145">
        <f t="shared" si="3"/>
        <v>1</v>
      </c>
      <c r="H97" s="99"/>
      <c r="I97" s="106"/>
      <c r="J97" s="106"/>
      <c r="M97" s="178"/>
      <c r="N97" s="106"/>
    </row>
    <row r="98" spans="1:14" x14ac:dyDescent="0.3">
      <c r="A98" s="74">
        <v>6115</v>
      </c>
      <c r="B98" s="74" t="s">
        <v>196</v>
      </c>
      <c r="C98" s="193">
        <v>10760000</v>
      </c>
      <c r="D98" s="193">
        <v>13199135</v>
      </c>
      <c r="E98" s="144"/>
      <c r="F98" s="90">
        <f t="shared" si="2"/>
        <v>2439135</v>
      </c>
      <c r="G98" s="145">
        <f t="shared" si="3"/>
        <v>1</v>
      </c>
      <c r="H98" s="99"/>
      <c r="I98" s="106"/>
      <c r="J98" s="106"/>
      <c r="M98" s="178"/>
      <c r="N98" s="106"/>
    </row>
    <row r="99" spans="1:14" x14ac:dyDescent="0.3">
      <c r="A99" s="74">
        <v>6116</v>
      </c>
      <c r="B99" s="74" t="s">
        <v>146</v>
      </c>
      <c r="C99" s="193">
        <v>6652400</v>
      </c>
      <c r="D99" s="193">
        <v>7260902</v>
      </c>
      <c r="E99" s="144"/>
      <c r="F99" s="90">
        <f t="shared" si="2"/>
        <v>608502</v>
      </c>
      <c r="G99" s="145">
        <f t="shared" si="3"/>
        <v>1</v>
      </c>
      <c r="H99" s="99"/>
      <c r="I99" s="106"/>
      <c r="J99" s="106"/>
      <c r="M99" s="178"/>
      <c r="N99" s="106"/>
    </row>
    <row r="100" spans="1:14" x14ac:dyDescent="0.3">
      <c r="A100" s="74">
        <v>6117</v>
      </c>
      <c r="B100" s="74" t="s">
        <v>162</v>
      </c>
      <c r="C100" s="193">
        <v>9795426</v>
      </c>
      <c r="D100" s="193">
        <v>11726124</v>
      </c>
      <c r="E100" s="144"/>
      <c r="F100" s="90">
        <f t="shared" si="2"/>
        <v>1930698</v>
      </c>
      <c r="G100" s="145">
        <f t="shared" si="3"/>
        <v>1</v>
      </c>
      <c r="H100" s="99"/>
      <c r="I100" s="106"/>
      <c r="J100" s="106"/>
      <c r="M100" s="178"/>
      <c r="N100" s="106"/>
    </row>
    <row r="101" spans="1:14" x14ac:dyDescent="0.3">
      <c r="A101" s="74">
        <v>6201</v>
      </c>
      <c r="B101" s="74" t="s">
        <v>118</v>
      </c>
      <c r="C101" s="193">
        <v>10911711</v>
      </c>
      <c r="D101" s="193">
        <v>14460726</v>
      </c>
      <c r="E101" s="144"/>
      <c r="F101" s="90">
        <f t="shared" si="2"/>
        <v>3549015</v>
      </c>
      <c r="G101" s="145">
        <f t="shared" si="3"/>
        <v>1</v>
      </c>
      <c r="H101" s="99"/>
      <c r="I101" s="106"/>
      <c r="J101" s="106"/>
      <c r="M101" s="178"/>
      <c r="N101" s="106"/>
    </row>
    <row r="102" spans="1:14" x14ac:dyDescent="0.3">
      <c r="A102" s="74">
        <v>6202</v>
      </c>
      <c r="B102" s="74" t="s">
        <v>231</v>
      </c>
      <c r="C102" s="193">
        <v>2529700</v>
      </c>
      <c r="D102" s="193">
        <v>3510123</v>
      </c>
      <c r="E102" s="144"/>
      <c r="F102" s="90">
        <f t="shared" si="2"/>
        <v>980423</v>
      </c>
      <c r="G102" s="145">
        <f t="shared" si="3"/>
        <v>1</v>
      </c>
      <c r="H102" s="99"/>
      <c r="I102" s="106"/>
      <c r="J102" s="106"/>
      <c r="M102" s="178"/>
      <c r="N102" s="106"/>
    </row>
    <row r="103" spans="1:14" x14ac:dyDescent="0.3">
      <c r="A103" s="74">
        <v>6203</v>
      </c>
      <c r="B103" s="74" t="s">
        <v>284</v>
      </c>
      <c r="C103" s="193">
        <v>3182000</v>
      </c>
      <c r="D103" s="193">
        <v>3737240</v>
      </c>
      <c r="E103" s="144"/>
      <c r="F103" s="90">
        <f t="shared" si="2"/>
        <v>555240</v>
      </c>
      <c r="G103" s="145">
        <f t="shared" si="3"/>
        <v>1</v>
      </c>
      <c r="H103" s="99"/>
      <c r="I103" s="106"/>
      <c r="J103" s="106"/>
      <c r="M103" s="178"/>
      <c r="N103" s="106"/>
    </row>
    <row r="104" spans="1:14" x14ac:dyDescent="0.3">
      <c r="A104" s="74">
        <v>6204</v>
      </c>
      <c r="B104" s="74" t="s">
        <v>321</v>
      </c>
      <c r="C104" s="193">
        <v>5340535</v>
      </c>
      <c r="D104" s="193">
        <v>16341283</v>
      </c>
      <c r="E104" s="144"/>
      <c r="F104" s="90">
        <f t="shared" si="2"/>
        <v>11000748</v>
      </c>
      <c r="G104" s="145">
        <f t="shared" si="3"/>
        <v>1</v>
      </c>
      <c r="H104" s="99"/>
      <c r="I104" s="106"/>
      <c r="J104" s="106"/>
      <c r="M104" s="178"/>
      <c r="N104" s="106"/>
    </row>
    <row r="105" spans="1:14" x14ac:dyDescent="0.3">
      <c r="A105" s="74">
        <v>6205</v>
      </c>
      <c r="B105" s="74" t="s">
        <v>322</v>
      </c>
      <c r="C105" s="193">
        <v>5958178</v>
      </c>
      <c r="D105" s="193">
        <v>7453576</v>
      </c>
      <c r="E105" s="144"/>
      <c r="F105" s="90">
        <f t="shared" si="2"/>
        <v>1495398</v>
      </c>
      <c r="G105" s="145">
        <f t="shared" si="3"/>
        <v>1</v>
      </c>
      <c r="H105" s="99"/>
      <c r="I105" s="106"/>
      <c r="J105" s="106"/>
      <c r="M105" s="178"/>
      <c r="N105" s="106"/>
    </row>
    <row r="106" spans="1:14" x14ac:dyDescent="0.3">
      <c r="A106" s="74">
        <v>6206</v>
      </c>
      <c r="B106" s="74" t="s">
        <v>298</v>
      </c>
      <c r="C106" s="193">
        <v>4135510</v>
      </c>
      <c r="D106" s="193">
        <v>4185021</v>
      </c>
      <c r="E106" s="144"/>
      <c r="F106" s="90">
        <f t="shared" si="2"/>
        <v>49511</v>
      </c>
      <c r="G106" s="145">
        <f t="shared" si="3"/>
        <v>1</v>
      </c>
      <c r="H106" s="99"/>
      <c r="I106" s="106"/>
      <c r="J106" s="106"/>
      <c r="M106" s="178"/>
      <c r="N106" s="106"/>
    </row>
    <row r="107" spans="1:14" x14ac:dyDescent="0.3">
      <c r="A107" s="74">
        <v>6301</v>
      </c>
      <c r="B107" s="74" t="s">
        <v>213</v>
      </c>
      <c r="C107" s="193">
        <v>14417722</v>
      </c>
      <c r="D107" s="193">
        <v>17467724</v>
      </c>
      <c r="E107" s="144"/>
      <c r="F107" s="90">
        <f t="shared" si="2"/>
        <v>3050002</v>
      </c>
      <c r="G107" s="145">
        <f t="shared" si="3"/>
        <v>1</v>
      </c>
      <c r="H107" s="99"/>
      <c r="I107" s="106"/>
      <c r="J107" s="106"/>
      <c r="M107" s="178"/>
      <c r="N107" s="106"/>
    </row>
    <row r="108" spans="1:14" x14ac:dyDescent="0.3">
      <c r="A108" s="74">
        <v>6302</v>
      </c>
      <c r="B108" s="74" t="s">
        <v>313</v>
      </c>
      <c r="C108" s="193">
        <v>3691115</v>
      </c>
      <c r="D108" s="193">
        <v>4427966</v>
      </c>
      <c r="E108" s="144"/>
      <c r="F108" s="90">
        <f t="shared" si="2"/>
        <v>736851</v>
      </c>
      <c r="G108" s="145">
        <f t="shared" si="3"/>
        <v>1</v>
      </c>
      <c r="H108" s="99"/>
      <c r="I108" s="106"/>
      <c r="J108" s="106"/>
      <c r="M108" s="178"/>
      <c r="N108" s="106"/>
    </row>
    <row r="109" spans="1:14" x14ac:dyDescent="0.3">
      <c r="A109" s="74">
        <v>6303</v>
      </c>
      <c r="B109" s="74" t="s">
        <v>234</v>
      </c>
      <c r="C109" s="193">
        <v>7956638</v>
      </c>
      <c r="D109" s="193">
        <v>8727075</v>
      </c>
      <c r="E109" s="144"/>
      <c r="F109" s="90">
        <f t="shared" si="2"/>
        <v>770437</v>
      </c>
      <c r="G109" s="145">
        <f t="shared" si="3"/>
        <v>1</v>
      </c>
      <c r="H109" s="99"/>
      <c r="I109" s="106"/>
      <c r="J109" s="106"/>
      <c r="M109" s="178"/>
      <c r="N109" s="106"/>
    </row>
    <row r="110" spans="1:14" x14ac:dyDescent="0.3">
      <c r="A110" s="74">
        <v>6304</v>
      </c>
      <c r="B110" s="74" t="s">
        <v>270</v>
      </c>
      <c r="C110" s="193">
        <v>2762721</v>
      </c>
      <c r="D110" s="193">
        <v>3162396</v>
      </c>
      <c r="E110" s="144"/>
      <c r="F110" s="90">
        <f t="shared" si="2"/>
        <v>399675</v>
      </c>
      <c r="G110" s="145">
        <f t="shared" si="3"/>
        <v>1</v>
      </c>
      <c r="H110" s="99"/>
      <c r="I110" s="106"/>
      <c r="J110" s="106"/>
      <c r="M110" s="178"/>
      <c r="N110" s="106"/>
    </row>
    <row r="111" spans="1:14" x14ac:dyDescent="0.3">
      <c r="A111" s="74">
        <v>6305</v>
      </c>
      <c r="B111" s="74" t="s">
        <v>177</v>
      </c>
      <c r="C111" s="193">
        <v>4565485</v>
      </c>
      <c r="D111" s="193">
        <v>5058295</v>
      </c>
      <c r="E111" s="144"/>
      <c r="F111" s="90">
        <f t="shared" si="2"/>
        <v>492810</v>
      </c>
      <c r="G111" s="145">
        <f t="shared" si="3"/>
        <v>1</v>
      </c>
      <c r="H111" s="99"/>
      <c r="I111" s="106"/>
      <c r="J111" s="106"/>
      <c r="M111" s="178"/>
      <c r="N111" s="106"/>
    </row>
    <row r="112" spans="1:14" x14ac:dyDescent="0.3">
      <c r="A112" s="74">
        <v>6306</v>
      </c>
      <c r="B112" s="74" t="s">
        <v>179</v>
      </c>
      <c r="C112" s="193">
        <v>3608600</v>
      </c>
      <c r="D112" s="193">
        <v>4287106</v>
      </c>
      <c r="E112" s="144"/>
      <c r="F112" s="90">
        <f t="shared" si="2"/>
        <v>678506</v>
      </c>
      <c r="G112" s="145">
        <f t="shared" si="3"/>
        <v>1</v>
      </c>
      <c r="H112" s="99"/>
      <c r="I112" s="106"/>
      <c r="J112" s="106"/>
      <c r="M112" s="178"/>
      <c r="N112" s="106"/>
    </row>
    <row r="113" spans="1:14" x14ac:dyDescent="0.3">
      <c r="A113" s="74">
        <v>6307</v>
      </c>
      <c r="B113" s="74" t="s">
        <v>292</v>
      </c>
      <c r="C113" s="193">
        <v>3107279</v>
      </c>
      <c r="D113" s="193">
        <v>3808515</v>
      </c>
      <c r="E113" s="144"/>
      <c r="F113" s="90">
        <f t="shared" si="2"/>
        <v>701236</v>
      </c>
      <c r="G113" s="145">
        <f t="shared" si="3"/>
        <v>1</v>
      </c>
      <c r="H113" s="99"/>
      <c r="I113" s="106"/>
      <c r="J113" s="106"/>
      <c r="M113" s="178"/>
      <c r="N113" s="106"/>
    </row>
    <row r="114" spans="1:14" x14ac:dyDescent="0.3">
      <c r="A114" s="74">
        <v>6308</v>
      </c>
      <c r="B114" s="74" t="s">
        <v>269</v>
      </c>
      <c r="C114" s="193">
        <v>2999283</v>
      </c>
      <c r="D114" s="193">
        <v>3200665</v>
      </c>
      <c r="E114" s="144"/>
      <c r="F114" s="90">
        <f t="shared" si="2"/>
        <v>201382</v>
      </c>
      <c r="G114" s="145">
        <f t="shared" si="3"/>
        <v>1</v>
      </c>
      <c r="H114" s="99"/>
      <c r="I114" s="106"/>
      <c r="J114" s="106"/>
      <c r="M114" s="178"/>
      <c r="N114" s="106"/>
    </row>
    <row r="115" spans="1:14" x14ac:dyDescent="0.3">
      <c r="A115" s="74">
        <v>6309</v>
      </c>
      <c r="B115" s="74" t="s">
        <v>262</v>
      </c>
      <c r="C115" s="193">
        <v>2164041</v>
      </c>
      <c r="D115" s="193">
        <v>2457141</v>
      </c>
      <c r="E115" s="144"/>
      <c r="F115" s="90">
        <f t="shared" si="2"/>
        <v>293100</v>
      </c>
      <c r="G115" s="145">
        <f t="shared" si="3"/>
        <v>1</v>
      </c>
      <c r="H115" s="99"/>
      <c r="I115" s="106"/>
      <c r="J115" s="106"/>
      <c r="M115" s="178"/>
      <c r="N115" s="106"/>
    </row>
    <row r="116" spans="1:14" x14ac:dyDescent="0.3">
      <c r="A116" s="74">
        <v>6310</v>
      </c>
      <c r="B116" s="74" t="s">
        <v>186</v>
      </c>
      <c r="C116" s="193">
        <v>7451187</v>
      </c>
      <c r="D116" s="193">
        <v>10180981</v>
      </c>
      <c r="E116" s="144"/>
      <c r="F116" s="90">
        <f t="shared" si="2"/>
        <v>2729794</v>
      </c>
      <c r="G116" s="145">
        <f t="shared" si="3"/>
        <v>1</v>
      </c>
      <c r="H116" s="99"/>
      <c r="I116" s="106"/>
      <c r="J116" s="106"/>
      <c r="M116" s="178"/>
      <c r="N116" s="106"/>
    </row>
    <row r="117" spans="1:14" x14ac:dyDescent="0.3">
      <c r="A117" s="74">
        <v>7101</v>
      </c>
      <c r="B117" s="74" t="s">
        <v>34</v>
      </c>
      <c r="C117" s="193">
        <v>43286760</v>
      </c>
      <c r="D117" s="193">
        <v>45578849</v>
      </c>
      <c r="E117" s="144"/>
      <c r="F117" s="90">
        <f t="shared" si="2"/>
        <v>2292089</v>
      </c>
      <c r="G117" s="145">
        <f t="shared" si="3"/>
        <v>1</v>
      </c>
      <c r="H117" s="99"/>
      <c r="I117" s="106"/>
      <c r="J117" s="106"/>
      <c r="M117" s="178"/>
      <c r="N117" s="106"/>
    </row>
    <row r="118" spans="1:14" x14ac:dyDescent="0.3">
      <c r="A118" s="74">
        <v>7102</v>
      </c>
      <c r="B118" s="74" t="s">
        <v>130</v>
      </c>
      <c r="C118" s="193">
        <v>14050821</v>
      </c>
      <c r="D118" s="193">
        <v>16527820</v>
      </c>
      <c r="E118" s="144"/>
      <c r="F118" s="90">
        <f t="shared" si="2"/>
        <v>2476999</v>
      </c>
      <c r="G118" s="145">
        <f t="shared" si="3"/>
        <v>1</v>
      </c>
      <c r="H118" s="99"/>
      <c r="I118" s="106"/>
      <c r="J118" s="106"/>
      <c r="M118" s="178"/>
      <c r="N118" s="106"/>
    </row>
    <row r="119" spans="1:14" x14ac:dyDescent="0.3">
      <c r="A119" s="74">
        <v>7103</v>
      </c>
      <c r="B119" s="74" t="s">
        <v>340</v>
      </c>
      <c r="C119" s="193">
        <v>3826600</v>
      </c>
      <c r="D119" s="193">
        <v>4650041</v>
      </c>
      <c r="E119" s="144"/>
      <c r="F119" s="90">
        <f t="shared" si="2"/>
        <v>823441</v>
      </c>
      <c r="G119" s="145">
        <f t="shared" si="3"/>
        <v>1</v>
      </c>
      <c r="H119" s="99"/>
      <c r="I119" s="106"/>
      <c r="J119" s="106"/>
      <c r="M119" s="178"/>
      <c r="N119" s="106"/>
    </row>
    <row r="120" spans="1:14" x14ac:dyDescent="0.3">
      <c r="A120" s="74">
        <v>7104</v>
      </c>
      <c r="B120" s="74" t="s">
        <v>257</v>
      </c>
      <c r="C120" s="193">
        <v>2252200</v>
      </c>
      <c r="D120" s="193">
        <v>2902488</v>
      </c>
      <c r="E120" s="144"/>
      <c r="F120" s="90">
        <f t="shared" si="2"/>
        <v>650288</v>
      </c>
      <c r="G120" s="145">
        <f t="shared" si="3"/>
        <v>1</v>
      </c>
      <c r="H120" s="99"/>
      <c r="I120" s="106"/>
      <c r="J120" s="106"/>
      <c r="M120" s="178"/>
      <c r="N120" s="106"/>
    </row>
    <row r="121" spans="1:14" x14ac:dyDescent="0.3">
      <c r="A121" s="74">
        <v>7105</v>
      </c>
      <c r="B121" s="74" t="s">
        <v>266</v>
      </c>
      <c r="C121" s="193">
        <v>7675600</v>
      </c>
      <c r="D121" s="193">
        <v>11312410</v>
      </c>
      <c r="E121" s="144"/>
      <c r="F121" s="90">
        <f t="shared" si="2"/>
        <v>3636810</v>
      </c>
      <c r="G121" s="145">
        <f t="shared" si="3"/>
        <v>1</v>
      </c>
      <c r="H121" s="99"/>
      <c r="I121" s="106"/>
      <c r="J121" s="106"/>
      <c r="M121" s="178"/>
      <c r="N121" s="106"/>
    </row>
    <row r="122" spans="1:14" x14ac:dyDescent="0.3">
      <c r="A122" s="74">
        <v>7106</v>
      </c>
      <c r="B122" s="74" t="s">
        <v>237</v>
      </c>
      <c r="C122" s="193">
        <v>6612162</v>
      </c>
      <c r="D122" s="193">
        <v>8052390</v>
      </c>
      <c r="E122" s="144"/>
      <c r="F122" s="90">
        <f t="shared" si="2"/>
        <v>1440228</v>
      </c>
      <c r="G122" s="145">
        <f t="shared" si="3"/>
        <v>1</v>
      </c>
      <c r="H122" s="99"/>
      <c r="I122" s="106"/>
      <c r="J122" s="106"/>
      <c r="M122" s="178"/>
      <c r="N122" s="106"/>
    </row>
    <row r="123" spans="1:14" x14ac:dyDescent="0.3">
      <c r="A123" s="74">
        <v>7107</v>
      </c>
      <c r="B123" s="74" t="s">
        <v>320</v>
      </c>
      <c r="C123" s="193">
        <v>3676613</v>
      </c>
      <c r="D123" s="193">
        <v>3900330</v>
      </c>
      <c r="E123" s="144"/>
      <c r="F123" s="90">
        <f t="shared" si="2"/>
        <v>223717</v>
      </c>
      <c r="G123" s="145">
        <f t="shared" si="3"/>
        <v>1</v>
      </c>
      <c r="H123" s="99"/>
      <c r="I123" s="106"/>
      <c r="J123" s="106"/>
      <c r="M123" s="178"/>
      <c r="N123" s="106"/>
    </row>
    <row r="124" spans="1:14" x14ac:dyDescent="0.3">
      <c r="A124" s="74">
        <v>7108</v>
      </c>
      <c r="B124" s="74" t="s">
        <v>238</v>
      </c>
      <c r="C124" s="193">
        <v>7335529</v>
      </c>
      <c r="D124" s="193">
        <v>10793387</v>
      </c>
      <c r="E124" s="144"/>
      <c r="F124" s="90">
        <f t="shared" si="2"/>
        <v>3457858</v>
      </c>
      <c r="G124" s="145">
        <f t="shared" si="3"/>
        <v>1</v>
      </c>
      <c r="H124" s="99"/>
      <c r="I124" s="106"/>
      <c r="J124" s="106"/>
      <c r="M124" s="178"/>
      <c r="N124" s="106"/>
    </row>
    <row r="125" spans="1:14" x14ac:dyDescent="0.3">
      <c r="A125" s="74">
        <v>7109</v>
      </c>
      <c r="B125" s="74" t="s">
        <v>242</v>
      </c>
      <c r="C125" s="193">
        <v>9560690</v>
      </c>
      <c r="D125" s="193">
        <v>11796386</v>
      </c>
      <c r="E125" s="144"/>
      <c r="F125" s="90">
        <f t="shared" si="2"/>
        <v>2235696</v>
      </c>
      <c r="G125" s="145">
        <f t="shared" si="3"/>
        <v>1</v>
      </c>
      <c r="H125" s="99"/>
      <c r="I125" s="106"/>
      <c r="J125" s="106"/>
      <c r="M125" s="178"/>
      <c r="N125" s="106"/>
    </row>
    <row r="126" spans="1:14" x14ac:dyDescent="0.3">
      <c r="A126" s="74">
        <v>7110</v>
      </c>
      <c r="B126" s="74" t="s">
        <v>261</v>
      </c>
      <c r="C126" s="193">
        <v>2875129</v>
      </c>
      <c r="D126" s="193">
        <v>3761388</v>
      </c>
      <c r="E126" s="144"/>
      <c r="F126" s="90">
        <f t="shared" si="2"/>
        <v>886259</v>
      </c>
      <c r="G126" s="145">
        <f t="shared" si="3"/>
        <v>1</v>
      </c>
      <c r="H126" s="99"/>
      <c r="I126" s="106"/>
      <c r="J126" s="106"/>
      <c r="M126" s="178"/>
      <c r="N126" s="106"/>
    </row>
    <row r="127" spans="1:14" x14ac:dyDescent="0.3">
      <c r="A127" s="74">
        <v>7201</v>
      </c>
      <c r="B127" s="74" t="s">
        <v>100</v>
      </c>
      <c r="C127" s="193">
        <v>9847792</v>
      </c>
      <c r="D127" s="193">
        <v>11755905</v>
      </c>
      <c r="E127" s="144"/>
      <c r="F127" s="90">
        <f t="shared" si="2"/>
        <v>1908113</v>
      </c>
      <c r="G127" s="145">
        <f t="shared" si="3"/>
        <v>1</v>
      </c>
      <c r="H127" s="99"/>
      <c r="I127" s="106"/>
      <c r="J127" s="106"/>
      <c r="M127" s="178"/>
      <c r="N127" s="106"/>
    </row>
    <row r="128" spans="1:14" x14ac:dyDescent="0.3">
      <c r="A128" s="74">
        <v>7202</v>
      </c>
      <c r="B128" s="74" t="s">
        <v>256</v>
      </c>
      <c r="C128" s="193">
        <v>3474200</v>
      </c>
      <c r="D128" s="193">
        <v>3916498</v>
      </c>
      <c r="E128" s="144"/>
      <c r="F128" s="90">
        <f t="shared" si="2"/>
        <v>442298</v>
      </c>
      <c r="G128" s="145">
        <f t="shared" si="3"/>
        <v>1</v>
      </c>
      <c r="H128" s="99"/>
      <c r="I128" s="106"/>
      <c r="J128" s="106"/>
      <c r="M128" s="178"/>
      <c r="N128" s="106"/>
    </row>
    <row r="129" spans="1:14" x14ac:dyDescent="0.3">
      <c r="A129" s="74">
        <v>7203</v>
      </c>
      <c r="B129" s="74" t="s">
        <v>244</v>
      </c>
      <c r="C129" s="193">
        <v>6802840</v>
      </c>
      <c r="D129" s="193">
        <v>7903313</v>
      </c>
      <c r="E129" s="144"/>
      <c r="F129" s="90">
        <f t="shared" si="2"/>
        <v>1100473</v>
      </c>
      <c r="G129" s="145">
        <f t="shared" si="3"/>
        <v>1</v>
      </c>
      <c r="H129" s="99"/>
      <c r="I129" s="106"/>
      <c r="J129" s="106"/>
      <c r="M129" s="178"/>
      <c r="N129" s="106"/>
    </row>
    <row r="130" spans="1:14" x14ac:dyDescent="0.3">
      <c r="A130" s="74">
        <v>7301</v>
      </c>
      <c r="B130" s="74" t="s">
        <v>61</v>
      </c>
      <c r="C130" s="193">
        <v>34482485</v>
      </c>
      <c r="D130" s="193">
        <v>34247143</v>
      </c>
      <c r="E130" s="144"/>
      <c r="F130" s="90">
        <f t="shared" si="2"/>
        <v>-235342</v>
      </c>
      <c r="G130" s="145">
        <f t="shared" si="3"/>
        <v>0.99439093666581413</v>
      </c>
      <c r="H130" s="99"/>
      <c r="I130" s="106"/>
      <c r="J130" s="106"/>
      <c r="M130" s="178"/>
      <c r="N130" s="106"/>
    </row>
    <row r="131" spans="1:14" x14ac:dyDescent="0.3">
      <c r="A131" s="74">
        <v>7302</v>
      </c>
      <c r="B131" s="74" t="s">
        <v>285</v>
      </c>
      <c r="C131" s="193">
        <v>3878700</v>
      </c>
      <c r="D131" s="193">
        <v>4608548</v>
      </c>
      <c r="E131" s="144"/>
      <c r="F131" s="90">
        <f t="shared" si="2"/>
        <v>729848</v>
      </c>
      <c r="G131" s="145">
        <f t="shared" si="3"/>
        <v>1</v>
      </c>
      <c r="H131" s="99"/>
      <c r="I131" s="106"/>
      <c r="J131" s="106"/>
      <c r="M131" s="178"/>
      <c r="N131" s="106"/>
    </row>
    <row r="132" spans="1:14" x14ac:dyDescent="0.3">
      <c r="A132" s="74">
        <v>7303</v>
      </c>
      <c r="B132" s="74" t="s">
        <v>241</v>
      </c>
      <c r="C132" s="193">
        <v>4778800</v>
      </c>
      <c r="D132" s="193">
        <v>5846996</v>
      </c>
      <c r="E132" s="144"/>
      <c r="F132" s="90">
        <f t="shared" si="2"/>
        <v>1068196</v>
      </c>
      <c r="G132" s="145">
        <f t="shared" si="3"/>
        <v>1</v>
      </c>
      <c r="H132" s="99"/>
      <c r="I132" s="106"/>
      <c r="J132" s="106"/>
      <c r="M132" s="178"/>
      <c r="N132" s="106"/>
    </row>
    <row r="133" spans="1:14" x14ac:dyDescent="0.3">
      <c r="A133" s="74">
        <v>7304</v>
      </c>
      <c r="B133" s="74" t="s">
        <v>95</v>
      </c>
      <c r="C133" s="193">
        <v>9562858</v>
      </c>
      <c r="D133" s="193">
        <v>11525362</v>
      </c>
      <c r="E133" s="144"/>
      <c r="F133" s="90">
        <f t="shared" si="2"/>
        <v>1962504</v>
      </c>
      <c r="G133" s="145">
        <f t="shared" si="3"/>
        <v>1</v>
      </c>
      <c r="H133" s="99"/>
      <c r="I133" s="106"/>
      <c r="J133" s="106"/>
      <c r="M133" s="178"/>
      <c r="N133" s="106"/>
    </row>
    <row r="134" spans="1:14" x14ac:dyDescent="0.3">
      <c r="A134" s="74">
        <v>7305</v>
      </c>
      <c r="B134" s="74" t="s">
        <v>252</v>
      </c>
      <c r="C134" s="193">
        <v>3659558</v>
      </c>
      <c r="D134" s="193">
        <v>4434132</v>
      </c>
      <c r="E134" s="144"/>
      <c r="F134" s="90">
        <f t="shared" si="2"/>
        <v>774574</v>
      </c>
      <c r="G134" s="145">
        <f t="shared" si="3"/>
        <v>1</v>
      </c>
      <c r="H134" s="99"/>
      <c r="I134" s="106"/>
      <c r="J134" s="106"/>
      <c r="M134" s="178"/>
      <c r="N134" s="106"/>
    </row>
    <row r="135" spans="1:14" x14ac:dyDescent="0.3">
      <c r="A135" s="74">
        <v>7306</v>
      </c>
      <c r="B135" s="74" t="s">
        <v>151</v>
      </c>
      <c r="C135" s="193">
        <v>4937063</v>
      </c>
      <c r="D135" s="193">
        <v>5711931</v>
      </c>
      <c r="E135" s="144"/>
      <c r="F135" s="90">
        <f t="shared" ref="F135:F198" si="4">+D135-C135</f>
        <v>774868</v>
      </c>
      <c r="G135" s="145">
        <f t="shared" ref="G135:G198" si="5">IF(F135&gt;0,1,IF(F135&lt;0,1-(F135/$F$4),0))</f>
        <v>1</v>
      </c>
      <c r="H135" s="99"/>
      <c r="I135" s="106"/>
      <c r="J135" s="106"/>
      <c r="M135" s="178"/>
      <c r="N135" s="106"/>
    </row>
    <row r="136" spans="1:14" x14ac:dyDescent="0.3">
      <c r="A136" s="74">
        <v>7307</v>
      </c>
      <c r="B136" s="74" t="s">
        <v>330</v>
      </c>
      <c r="C136" s="193">
        <v>6448000</v>
      </c>
      <c r="D136" s="193">
        <v>7852187</v>
      </c>
      <c r="E136" s="144"/>
      <c r="F136" s="90">
        <f t="shared" si="4"/>
        <v>1404187</v>
      </c>
      <c r="G136" s="145">
        <f t="shared" si="5"/>
        <v>1</v>
      </c>
      <c r="H136" s="99"/>
      <c r="I136" s="106"/>
      <c r="J136" s="106"/>
      <c r="M136" s="178"/>
      <c r="N136" s="106"/>
    </row>
    <row r="137" spans="1:14" x14ac:dyDescent="0.3">
      <c r="A137" s="74">
        <v>7308</v>
      </c>
      <c r="B137" s="74" t="s">
        <v>142</v>
      </c>
      <c r="C137" s="193">
        <v>5910203</v>
      </c>
      <c r="D137" s="193">
        <v>6988842</v>
      </c>
      <c r="E137" s="144"/>
      <c r="F137" s="90">
        <f t="shared" si="4"/>
        <v>1078639</v>
      </c>
      <c r="G137" s="145">
        <f t="shared" si="5"/>
        <v>1</v>
      </c>
      <c r="H137" s="99"/>
      <c r="I137" s="106"/>
      <c r="J137" s="106"/>
      <c r="M137" s="178"/>
      <c r="N137" s="106"/>
    </row>
    <row r="138" spans="1:14" x14ac:dyDescent="0.3">
      <c r="A138" s="74">
        <v>7309</v>
      </c>
      <c r="B138" s="74" t="s">
        <v>154</v>
      </c>
      <c r="C138" s="193">
        <v>3593300</v>
      </c>
      <c r="D138" s="193">
        <v>5145730</v>
      </c>
      <c r="E138" s="144"/>
      <c r="F138" s="90">
        <f t="shared" si="4"/>
        <v>1552430</v>
      </c>
      <c r="G138" s="145">
        <f t="shared" si="5"/>
        <v>1</v>
      </c>
      <c r="H138" s="99"/>
      <c r="I138" s="106"/>
      <c r="J138" s="106"/>
      <c r="M138" s="178"/>
      <c r="N138" s="106"/>
    </row>
    <row r="139" spans="1:14" x14ac:dyDescent="0.3">
      <c r="A139" s="74">
        <v>7401</v>
      </c>
      <c r="B139" s="74" t="s">
        <v>94</v>
      </c>
      <c r="C139" s="193">
        <v>18537350</v>
      </c>
      <c r="D139" s="193">
        <v>21846442</v>
      </c>
      <c r="E139" s="144"/>
      <c r="F139" s="90">
        <f t="shared" si="4"/>
        <v>3309092</v>
      </c>
      <c r="G139" s="145">
        <f t="shared" si="5"/>
        <v>1</v>
      </c>
      <c r="H139" s="99"/>
      <c r="I139" s="106"/>
      <c r="J139" s="106"/>
      <c r="M139" s="178"/>
      <c r="N139" s="106"/>
    </row>
    <row r="140" spans="1:14" x14ac:dyDescent="0.3">
      <c r="A140" s="74">
        <v>7402</v>
      </c>
      <c r="B140" s="74" t="s">
        <v>337</v>
      </c>
      <c r="C140" s="193">
        <v>10148307</v>
      </c>
      <c r="D140" s="193">
        <v>15506969</v>
      </c>
      <c r="E140" s="144"/>
      <c r="F140" s="90">
        <f t="shared" si="4"/>
        <v>5358662</v>
      </c>
      <c r="G140" s="145">
        <f t="shared" si="5"/>
        <v>1</v>
      </c>
      <c r="H140" s="99"/>
      <c r="I140" s="106"/>
      <c r="J140" s="106"/>
      <c r="M140" s="178"/>
      <c r="N140" s="106"/>
    </row>
    <row r="141" spans="1:14" x14ac:dyDescent="0.3">
      <c r="A141" s="74">
        <v>7403</v>
      </c>
      <c r="B141" s="74" t="s">
        <v>293</v>
      </c>
      <c r="C141" s="193">
        <v>6556085</v>
      </c>
      <c r="D141" s="193">
        <v>9233707</v>
      </c>
      <c r="E141" s="144"/>
      <c r="F141" s="90">
        <f t="shared" si="4"/>
        <v>2677622</v>
      </c>
      <c r="G141" s="145">
        <f t="shared" si="5"/>
        <v>1</v>
      </c>
      <c r="H141" s="99"/>
      <c r="I141" s="106"/>
      <c r="J141" s="106"/>
      <c r="M141" s="178"/>
      <c r="N141" s="106"/>
    </row>
    <row r="142" spans="1:14" x14ac:dyDescent="0.3">
      <c r="A142" s="74">
        <v>7404</v>
      </c>
      <c r="B142" s="74" t="s">
        <v>133</v>
      </c>
      <c r="C142" s="193">
        <v>9118225</v>
      </c>
      <c r="D142" s="193">
        <v>12160979</v>
      </c>
      <c r="E142" s="144"/>
      <c r="F142" s="90">
        <f t="shared" si="4"/>
        <v>3042754</v>
      </c>
      <c r="G142" s="145">
        <f t="shared" si="5"/>
        <v>1</v>
      </c>
      <c r="H142" s="99"/>
      <c r="I142" s="106"/>
      <c r="J142" s="106"/>
      <c r="M142" s="178"/>
      <c r="N142" s="106"/>
    </row>
    <row r="143" spans="1:14" x14ac:dyDescent="0.3">
      <c r="A143" s="74">
        <v>7405</v>
      </c>
      <c r="B143" s="74" t="s">
        <v>260</v>
      </c>
      <c r="C143" s="193">
        <v>4167871</v>
      </c>
      <c r="D143" s="193">
        <v>5611492</v>
      </c>
      <c r="E143" s="144"/>
      <c r="F143" s="90">
        <f t="shared" si="4"/>
        <v>1443621</v>
      </c>
      <c r="G143" s="145">
        <f t="shared" si="5"/>
        <v>1</v>
      </c>
      <c r="H143" s="99"/>
      <c r="I143" s="106"/>
      <c r="J143" s="106"/>
      <c r="M143" s="178"/>
      <c r="N143" s="106"/>
    </row>
    <row r="144" spans="1:14" x14ac:dyDescent="0.3">
      <c r="A144" s="74">
        <v>7406</v>
      </c>
      <c r="B144" s="74" t="s">
        <v>90</v>
      </c>
      <c r="C144" s="193">
        <v>8086738</v>
      </c>
      <c r="D144" s="193">
        <v>12279953</v>
      </c>
      <c r="E144" s="144"/>
      <c r="F144" s="90">
        <f t="shared" si="4"/>
        <v>4193215</v>
      </c>
      <c r="G144" s="145">
        <f t="shared" si="5"/>
        <v>1</v>
      </c>
      <c r="H144" s="99"/>
      <c r="I144" s="106"/>
      <c r="J144" s="106"/>
      <c r="M144" s="178"/>
      <c r="N144" s="106"/>
    </row>
    <row r="145" spans="1:14" x14ac:dyDescent="0.3">
      <c r="A145" s="74">
        <v>7407</v>
      </c>
      <c r="B145" s="74" t="s">
        <v>336</v>
      </c>
      <c r="C145" s="193">
        <v>4015130</v>
      </c>
      <c r="D145" s="193">
        <v>4725613</v>
      </c>
      <c r="E145" s="144"/>
      <c r="F145" s="90">
        <f t="shared" si="4"/>
        <v>710483</v>
      </c>
      <c r="G145" s="145">
        <f t="shared" si="5"/>
        <v>1</v>
      </c>
      <c r="H145" s="99"/>
      <c r="I145" s="106"/>
      <c r="J145" s="106"/>
      <c r="M145" s="178"/>
      <c r="N145" s="106"/>
    </row>
    <row r="146" spans="1:14" x14ac:dyDescent="0.3">
      <c r="A146" s="74">
        <v>7408</v>
      </c>
      <c r="B146" s="74" t="s">
        <v>325</v>
      </c>
      <c r="C146" s="193">
        <v>4945705</v>
      </c>
      <c r="D146" s="193">
        <v>5287037</v>
      </c>
      <c r="E146" s="144"/>
      <c r="F146" s="90">
        <f t="shared" si="4"/>
        <v>341332</v>
      </c>
      <c r="G146" s="145">
        <f t="shared" si="5"/>
        <v>1</v>
      </c>
      <c r="H146" s="99"/>
      <c r="I146" s="106"/>
      <c r="J146" s="106"/>
      <c r="M146" s="178"/>
      <c r="N146" s="106"/>
    </row>
    <row r="147" spans="1:14" x14ac:dyDescent="0.3">
      <c r="A147" s="74">
        <v>8101</v>
      </c>
      <c r="B147" s="74" t="s">
        <v>32</v>
      </c>
      <c r="C147" s="193">
        <v>46355400</v>
      </c>
      <c r="D147" s="193">
        <v>49307014</v>
      </c>
      <c r="E147" s="144"/>
      <c r="F147" s="90">
        <f t="shared" si="4"/>
        <v>2951614</v>
      </c>
      <c r="G147" s="145">
        <f t="shared" si="5"/>
        <v>1</v>
      </c>
      <c r="H147" s="99"/>
      <c r="I147" s="106"/>
      <c r="J147" s="106"/>
      <c r="M147" s="178"/>
      <c r="N147" s="106"/>
    </row>
    <row r="148" spans="1:14" x14ac:dyDescent="0.3">
      <c r="A148" s="74">
        <v>8102</v>
      </c>
      <c r="B148" s="74" t="s">
        <v>73</v>
      </c>
      <c r="C148" s="193">
        <v>28071971</v>
      </c>
      <c r="D148" s="193">
        <v>30356933</v>
      </c>
      <c r="E148" s="144"/>
      <c r="F148" s="90">
        <f t="shared" si="4"/>
        <v>2284962</v>
      </c>
      <c r="G148" s="145">
        <f t="shared" si="5"/>
        <v>1</v>
      </c>
      <c r="H148" s="99"/>
      <c r="I148" s="106"/>
      <c r="J148" s="106"/>
      <c r="M148" s="178"/>
      <c r="N148" s="106"/>
    </row>
    <row r="149" spans="1:14" x14ac:dyDescent="0.3">
      <c r="A149" s="74">
        <v>8103</v>
      </c>
      <c r="B149" s="74" t="s">
        <v>39</v>
      </c>
      <c r="C149" s="193">
        <v>18177299</v>
      </c>
      <c r="D149" s="193">
        <v>22000780</v>
      </c>
      <c r="E149" s="144"/>
      <c r="F149" s="90">
        <f t="shared" si="4"/>
        <v>3823481</v>
      </c>
      <c r="G149" s="145">
        <f t="shared" si="5"/>
        <v>1</v>
      </c>
      <c r="H149" s="99"/>
      <c r="I149" s="106"/>
      <c r="J149" s="106"/>
      <c r="M149" s="178"/>
      <c r="N149" s="106"/>
    </row>
    <row r="150" spans="1:14" x14ac:dyDescent="0.3">
      <c r="A150" s="74">
        <v>8104</v>
      </c>
      <c r="B150" s="74" t="s">
        <v>303</v>
      </c>
      <c r="C150" s="193">
        <v>3340000</v>
      </c>
      <c r="D150" s="193">
        <v>4492687</v>
      </c>
      <c r="E150" s="144"/>
      <c r="F150" s="90">
        <f t="shared" si="4"/>
        <v>1152687</v>
      </c>
      <c r="G150" s="145">
        <f t="shared" si="5"/>
        <v>1</v>
      </c>
      <c r="H150" s="99"/>
      <c r="I150" s="106"/>
      <c r="J150" s="106"/>
      <c r="M150" s="178"/>
      <c r="N150" s="106"/>
    </row>
    <row r="151" spans="1:14" x14ac:dyDescent="0.3">
      <c r="A151" s="74">
        <v>8105</v>
      </c>
      <c r="B151" s="74" t="s">
        <v>310</v>
      </c>
      <c r="C151" s="193">
        <v>6150319</v>
      </c>
      <c r="D151" s="193">
        <v>7059135</v>
      </c>
      <c r="E151" s="144"/>
      <c r="F151" s="90">
        <f t="shared" si="4"/>
        <v>908816</v>
      </c>
      <c r="G151" s="145">
        <f t="shared" si="5"/>
        <v>1</v>
      </c>
      <c r="H151" s="99"/>
      <c r="I151" s="106"/>
      <c r="J151" s="106"/>
      <c r="M151" s="178"/>
      <c r="N151" s="106"/>
    </row>
    <row r="152" spans="1:14" x14ac:dyDescent="0.3">
      <c r="A152" s="74">
        <v>8106</v>
      </c>
      <c r="B152" s="74" t="s">
        <v>83</v>
      </c>
      <c r="C152" s="193">
        <v>9551521</v>
      </c>
      <c r="D152" s="193">
        <v>12146385</v>
      </c>
      <c r="E152" s="144"/>
      <c r="F152" s="90">
        <f t="shared" si="4"/>
        <v>2594864</v>
      </c>
      <c r="G152" s="145">
        <f t="shared" si="5"/>
        <v>1</v>
      </c>
      <c r="H152" s="99"/>
      <c r="I152" s="106"/>
      <c r="J152" s="106"/>
      <c r="M152" s="178"/>
      <c r="N152" s="106"/>
    </row>
    <row r="153" spans="1:14" x14ac:dyDescent="0.3">
      <c r="A153" s="74">
        <v>8107</v>
      </c>
      <c r="B153" s="74" t="s">
        <v>70</v>
      </c>
      <c r="C153" s="193">
        <v>9349794</v>
      </c>
      <c r="D153" s="193">
        <v>10886736</v>
      </c>
      <c r="E153" s="144"/>
      <c r="F153" s="90">
        <f t="shared" si="4"/>
        <v>1536942</v>
      </c>
      <c r="G153" s="145">
        <f t="shared" si="5"/>
        <v>1</v>
      </c>
      <c r="H153" s="99"/>
      <c r="I153" s="106"/>
      <c r="J153" s="106"/>
      <c r="M153" s="178"/>
      <c r="N153" s="106"/>
    </row>
    <row r="154" spans="1:14" x14ac:dyDescent="0.3">
      <c r="A154" s="74">
        <v>8108</v>
      </c>
      <c r="B154" s="74" t="s">
        <v>37</v>
      </c>
      <c r="C154" s="193">
        <v>22546133</v>
      </c>
      <c r="D154" s="193">
        <v>25745344</v>
      </c>
      <c r="E154" s="144"/>
      <c r="F154" s="90">
        <f t="shared" si="4"/>
        <v>3199211</v>
      </c>
      <c r="G154" s="145">
        <f t="shared" si="5"/>
        <v>1</v>
      </c>
      <c r="H154" s="99"/>
      <c r="I154" s="106"/>
      <c r="J154" s="106"/>
      <c r="M154" s="178"/>
      <c r="N154" s="106"/>
    </row>
    <row r="155" spans="1:14" x14ac:dyDescent="0.3">
      <c r="A155" s="74">
        <v>8109</v>
      </c>
      <c r="B155" s="74" t="s">
        <v>308</v>
      </c>
      <c r="C155" s="193">
        <v>4901184</v>
      </c>
      <c r="D155" s="193">
        <v>5757410</v>
      </c>
      <c r="E155" s="144"/>
      <c r="F155" s="90">
        <f t="shared" si="4"/>
        <v>856226</v>
      </c>
      <c r="G155" s="145">
        <f t="shared" si="5"/>
        <v>1</v>
      </c>
      <c r="H155" s="99"/>
      <c r="I155" s="106"/>
      <c r="J155" s="106"/>
      <c r="M155" s="178"/>
      <c r="N155" s="106"/>
    </row>
    <row r="156" spans="1:14" x14ac:dyDescent="0.3">
      <c r="A156" s="74">
        <v>8110</v>
      </c>
      <c r="B156" s="74" t="s">
        <v>19</v>
      </c>
      <c r="C156" s="193">
        <v>27685538</v>
      </c>
      <c r="D156" s="193">
        <v>31891996</v>
      </c>
      <c r="E156" s="144"/>
      <c r="F156" s="90">
        <f t="shared" si="4"/>
        <v>4206458</v>
      </c>
      <c r="G156" s="145">
        <f t="shared" si="5"/>
        <v>1</v>
      </c>
      <c r="H156" s="99"/>
      <c r="I156" s="106"/>
      <c r="J156" s="106"/>
      <c r="M156" s="178"/>
      <c r="N156" s="106"/>
    </row>
    <row r="157" spans="1:14" x14ac:dyDescent="0.3">
      <c r="A157" s="74">
        <v>8111</v>
      </c>
      <c r="B157" s="74" t="s">
        <v>84</v>
      </c>
      <c r="C157" s="193">
        <v>13804933</v>
      </c>
      <c r="D157" s="193">
        <v>17282693</v>
      </c>
      <c r="E157" s="144"/>
      <c r="F157" s="90">
        <f t="shared" si="4"/>
        <v>3477760</v>
      </c>
      <c r="G157" s="145">
        <f t="shared" si="5"/>
        <v>1</v>
      </c>
      <c r="H157" s="99"/>
      <c r="I157" s="106"/>
      <c r="J157" s="106"/>
      <c r="M157" s="178"/>
      <c r="N157" s="106"/>
    </row>
    <row r="158" spans="1:14" x14ac:dyDescent="0.3">
      <c r="A158" s="74">
        <v>8112</v>
      </c>
      <c r="B158" s="74" t="s">
        <v>24</v>
      </c>
      <c r="C158" s="193">
        <v>16299815</v>
      </c>
      <c r="D158" s="193">
        <v>20889613</v>
      </c>
      <c r="E158" s="144"/>
      <c r="F158" s="90">
        <f t="shared" si="4"/>
        <v>4589798</v>
      </c>
      <c r="G158" s="145">
        <f t="shared" si="5"/>
        <v>1</v>
      </c>
      <c r="H158" s="99"/>
      <c r="I158" s="106"/>
      <c r="J158" s="106"/>
      <c r="M158" s="178"/>
      <c r="N158" s="106"/>
    </row>
    <row r="159" spans="1:14" x14ac:dyDescent="0.3">
      <c r="A159" s="74">
        <v>8201</v>
      </c>
      <c r="B159" s="74" t="s">
        <v>125</v>
      </c>
      <c r="C159" s="193">
        <v>5047500</v>
      </c>
      <c r="D159" s="193">
        <v>6676246</v>
      </c>
      <c r="E159" s="144"/>
      <c r="F159" s="90">
        <f t="shared" si="4"/>
        <v>1628746</v>
      </c>
      <c r="G159" s="145">
        <f t="shared" si="5"/>
        <v>1</v>
      </c>
      <c r="H159" s="99"/>
      <c r="I159" s="106"/>
      <c r="J159" s="106"/>
      <c r="M159" s="178"/>
      <c r="N159" s="106"/>
    </row>
    <row r="160" spans="1:14" x14ac:dyDescent="0.3">
      <c r="A160" s="74">
        <v>8202</v>
      </c>
      <c r="B160" s="74" t="s">
        <v>194</v>
      </c>
      <c r="C160" s="193">
        <v>7949282</v>
      </c>
      <c r="D160" s="193">
        <v>11231412</v>
      </c>
      <c r="E160" s="144"/>
      <c r="F160" s="90">
        <f t="shared" si="4"/>
        <v>3282130</v>
      </c>
      <c r="G160" s="145">
        <f t="shared" si="5"/>
        <v>1</v>
      </c>
      <c r="H160" s="99"/>
      <c r="I160" s="106"/>
      <c r="J160" s="106"/>
      <c r="M160" s="178"/>
      <c r="N160" s="106"/>
    </row>
    <row r="161" spans="1:14" x14ac:dyDescent="0.3">
      <c r="A161" s="74">
        <v>8203</v>
      </c>
      <c r="B161" s="74" t="s">
        <v>113</v>
      </c>
      <c r="C161" s="193">
        <v>8265258</v>
      </c>
      <c r="D161" s="193">
        <v>9334293</v>
      </c>
      <c r="E161" s="144"/>
      <c r="F161" s="90">
        <f t="shared" si="4"/>
        <v>1069035</v>
      </c>
      <c r="G161" s="145">
        <f t="shared" si="5"/>
        <v>1</v>
      </c>
      <c r="H161" s="99"/>
      <c r="I161" s="106"/>
      <c r="J161" s="106"/>
      <c r="M161" s="178"/>
      <c r="N161" s="106"/>
    </row>
    <row r="162" spans="1:14" x14ac:dyDescent="0.3">
      <c r="A162" s="74">
        <v>8204</v>
      </c>
      <c r="B162" s="74" t="s">
        <v>288</v>
      </c>
      <c r="C162" s="193">
        <v>2726961</v>
      </c>
      <c r="D162" s="193">
        <v>3921419</v>
      </c>
      <c r="E162" s="144"/>
      <c r="F162" s="90">
        <f t="shared" si="4"/>
        <v>1194458</v>
      </c>
      <c r="G162" s="145">
        <f t="shared" si="5"/>
        <v>1</v>
      </c>
      <c r="H162" s="99"/>
      <c r="I162" s="106"/>
      <c r="J162" s="106"/>
      <c r="M162" s="178"/>
      <c r="N162" s="106"/>
    </row>
    <row r="163" spans="1:14" x14ac:dyDescent="0.3">
      <c r="A163" s="74">
        <v>8205</v>
      </c>
      <c r="B163" s="74" t="s">
        <v>128</v>
      </c>
      <c r="C163" s="193">
        <v>6218082</v>
      </c>
      <c r="D163" s="193">
        <v>8115088</v>
      </c>
      <c r="E163" s="144"/>
      <c r="F163" s="90">
        <f t="shared" si="4"/>
        <v>1897006</v>
      </c>
      <c r="G163" s="145">
        <f t="shared" si="5"/>
        <v>1</v>
      </c>
      <c r="H163" s="99"/>
      <c r="I163" s="106"/>
      <c r="J163" s="106"/>
      <c r="M163" s="178"/>
      <c r="N163" s="106"/>
    </row>
    <row r="164" spans="1:14" x14ac:dyDescent="0.3">
      <c r="A164" s="74">
        <v>8206</v>
      </c>
      <c r="B164" s="74" t="s">
        <v>129</v>
      </c>
      <c r="C164" s="193">
        <v>4775000</v>
      </c>
      <c r="D164" s="193">
        <v>5622920</v>
      </c>
      <c r="E164" s="144"/>
      <c r="F164" s="90">
        <f t="shared" si="4"/>
        <v>847920</v>
      </c>
      <c r="G164" s="145">
        <f t="shared" si="5"/>
        <v>1</v>
      </c>
      <c r="H164" s="99"/>
      <c r="I164" s="106"/>
      <c r="J164" s="106"/>
      <c r="M164" s="178"/>
      <c r="N164" s="106"/>
    </row>
    <row r="165" spans="1:14" x14ac:dyDescent="0.3">
      <c r="A165" s="74">
        <v>8207</v>
      </c>
      <c r="B165" s="74" t="s">
        <v>335</v>
      </c>
      <c r="C165" s="193">
        <v>3326842</v>
      </c>
      <c r="D165" s="193">
        <v>4234486</v>
      </c>
      <c r="E165" s="144"/>
      <c r="F165" s="90">
        <f t="shared" si="4"/>
        <v>907644</v>
      </c>
      <c r="G165" s="145">
        <f t="shared" si="5"/>
        <v>1</v>
      </c>
      <c r="H165" s="99"/>
      <c r="I165" s="106"/>
      <c r="J165" s="106"/>
      <c r="M165" s="178"/>
      <c r="N165" s="106"/>
    </row>
    <row r="166" spans="1:14" x14ac:dyDescent="0.3">
      <c r="A166" s="74">
        <v>8301</v>
      </c>
      <c r="B166" s="74" t="s">
        <v>64</v>
      </c>
      <c r="C166" s="193">
        <v>35202558</v>
      </c>
      <c r="D166" s="193">
        <v>44075870</v>
      </c>
      <c r="E166" s="144"/>
      <c r="F166" s="90">
        <f t="shared" si="4"/>
        <v>8873312</v>
      </c>
      <c r="G166" s="145">
        <f t="shared" si="5"/>
        <v>1</v>
      </c>
      <c r="H166" s="99"/>
      <c r="I166" s="106"/>
      <c r="J166" s="106"/>
      <c r="M166" s="178"/>
      <c r="N166" s="106"/>
    </row>
    <row r="167" spans="1:14" x14ac:dyDescent="0.3">
      <c r="A167" s="74">
        <v>8302</v>
      </c>
      <c r="B167" s="74" t="s">
        <v>301</v>
      </c>
      <c r="C167" s="193">
        <v>3366725</v>
      </c>
      <c r="D167" s="193">
        <v>4339446</v>
      </c>
      <c r="E167" s="144"/>
      <c r="F167" s="90">
        <f t="shared" si="4"/>
        <v>972721</v>
      </c>
      <c r="G167" s="145">
        <f t="shared" si="5"/>
        <v>1</v>
      </c>
      <c r="H167" s="99"/>
      <c r="I167" s="106"/>
      <c r="J167" s="106"/>
      <c r="M167" s="178"/>
      <c r="N167" s="106"/>
    </row>
    <row r="168" spans="1:14" x14ac:dyDescent="0.3">
      <c r="A168" s="74">
        <v>8303</v>
      </c>
      <c r="B168" s="74" t="s">
        <v>109</v>
      </c>
      <c r="C168" s="193">
        <v>8495439</v>
      </c>
      <c r="D168" s="193">
        <v>10365267</v>
      </c>
      <c r="E168" s="144"/>
      <c r="F168" s="90">
        <f t="shared" si="4"/>
        <v>1869828</v>
      </c>
      <c r="G168" s="145">
        <f t="shared" si="5"/>
        <v>1</v>
      </c>
      <c r="H168" s="99"/>
      <c r="I168" s="106"/>
      <c r="J168" s="106"/>
      <c r="M168" s="178"/>
      <c r="N168" s="106"/>
    </row>
    <row r="169" spans="1:14" x14ac:dyDescent="0.3">
      <c r="A169" s="74">
        <v>8304</v>
      </c>
      <c r="B169" s="74" t="s">
        <v>173</v>
      </c>
      <c r="C169" s="193">
        <v>5789543</v>
      </c>
      <c r="D169" s="193">
        <v>7311495</v>
      </c>
      <c r="E169" s="144"/>
      <c r="F169" s="90">
        <f t="shared" si="4"/>
        <v>1521952</v>
      </c>
      <c r="G169" s="145">
        <f t="shared" si="5"/>
        <v>1</v>
      </c>
      <c r="H169" s="99"/>
      <c r="I169" s="106"/>
      <c r="J169" s="106"/>
      <c r="M169" s="178"/>
      <c r="N169" s="106"/>
    </row>
    <row r="170" spans="1:14" x14ac:dyDescent="0.3">
      <c r="A170" s="74">
        <v>8305</v>
      </c>
      <c r="B170" s="74" t="s">
        <v>126</v>
      </c>
      <c r="C170" s="193">
        <v>4957655</v>
      </c>
      <c r="D170" s="193">
        <v>7317539</v>
      </c>
      <c r="E170" s="144"/>
      <c r="F170" s="90">
        <f t="shared" si="4"/>
        <v>2359884</v>
      </c>
      <c r="G170" s="145">
        <f t="shared" si="5"/>
        <v>1</v>
      </c>
      <c r="H170" s="99"/>
      <c r="I170" s="106"/>
      <c r="J170" s="106"/>
      <c r="M170" s="178"/>
      <c r="N170" s="106"/>
    </row>
    <row r="171" spans="1:14" x14ac:dyDescent="0.3">
      <c r="A171" s="74">
        <v>8306</v>
      </c>
      <c r="B171" s="74" t="s">
        <v>114</v>
      </c>
      <c r="C171" s="193">
        <v>6164920</v>
      </c>
      <c r="D171" s="193">
        <v>7197340</v>
      </c>
      <c r="E171" s="144"/>
      <c r="F171" s="90">
        <f t="shared" si="4"/>
        <v>1032420</v>
      </c>
      <c r="G171" s="145">
        <f t="shared" si="5"/>
        <v>1</v>
      </c>
      <c r="H171" s="99"/>
      <c r="I171" s="106"/>
      <c r="J171" s="106"/>
      <c r="M171" s="178"/>
      <c r="N171" s="106"/>
    </row>
    <row r="172" spans="1:14" x14ac:dyDescent="0.3">
      <c r="A172" s="74">
        <v>8307</v>
      </c>
      <c r="B172" s="74" t="s">
        <v>289</v>
      </c>
      <c r="C172" s="193">
        <v>3100837</v>
      </c>
      <c r="D172" s="193">
        <v>4007136</v>
      </c>
      <c r="E172" s="144"/>
      <c r="F172" s="90">
        <f t="shared" si="4"/>
        <v>906299</v>
      </c>
      <c r="G172" s="145">
        <f t="shared" si="5"/>
        <v>1</v>
      </c>
      <c r="H172" s="99"/>
      <c r="I172" s="106"/>
      <c r="J172" s="106"/>
      <c r="M172" s="178"/>
      <c r="N172" s="106"/>
    </row>
    <row r="173" spans="1:14" x14ac:dyDescent="0.3">
      <c r="A173" s="74">
        <v>8308</v>
      </c>
      <c r="B173" s="74" t="s">
        <v>314</v>
      </c>
      <c r="C173" s="193">
        <v>2314957</v>
      </c>
      <c r="D173" s="193">
        <v>2251283</v>
      </c>
      <c r="E173" s="144"/>
      <c r="F173" s="90">
        <f t="shared" si="4"/>
        <v>-63674</v>
      </c>
      <c r="G173" s="145">
        <f t="shared" si="5"/>
        <v>0.99848241495890677</v>
      </c>
      <c r="H173" s="99"/>
      <c r="I173" s="106"/>
      <c r="J173" s="106"/>
      <c r="M173" s="178"/>
      <c r="N173" s="106"/>
    </row>
    <row r="174" spans="1:14" x14ac:dyDescent="0.3">
      <c r="A174" s="74">
        <v>8309</v>
      </c>
      <c r="B174" s="74" t="s">
        <v>251</v>
      </c>
      <c r="C174" s="193">
        <v>2725173</v>
      </c>
      <c r="D174" s="193">
        <v>3474696</v>
      </c>
      <c r="E174" s="144"/>
      <c r="F174" s="90">
        <f t="shared" si="4"/>
        <v>749523</v>
      </c>
      <c r="G174" s="145">
        <f t="shared" si="5"/>
        <v>1</v>
      </c>
      <c r="H174" s="99"/>
      <c r="I174" s="106"/>
      <c r="J174" s="106"/>
      <c r="M174" s="178"/>
      <c r="N174" s="106"/>
    </row>
    <row r="175" spans="1:14" x14ac:dyDescent="0.3">
      <c r="A175" s="74">
        <v>8310</v>
      </c>
      <c r="B175" s="74" t="s">
        <v>112</v>
      </c>
      <c r="C175" s="193">
        <v>2067769</v>
      </c>
      <c r="D175" s="193">
        <v>2584978</v>
      </c>
      <c r="E175" s="144"/>
      <c r="F175" s="90">
        <f t="shared" si="4"/>
        <v>517209</v>
      </c>
      <c r="G175" s="145">
        <f t="shared" si="5"/>
        <v>1</v>
      </c>
      <c r="H175" s="99"/>
      <c r="I175" s="106"/>
      <c r="J175" s="106"/>
      <c r="M175" s="178"/>
      <c r="N175" s="106"/>
    </row>
    <row r="176" spans="1:14" x14ac:dyDescent="0.3">
      <c r="A176" s="74">
        <v>8311</v>
      </c>
      <c r="B176" s="74" t="s">
        <v>132</v>
      </c>
      <c r="C176" s="193">
        <v>3839609</v>
      </c>
      <c r="D176" s="193">
        <v>4272470</v>
      </c>
      <c r="E176" s="144"/>
      <c r="F176" s="90">
        <f t="shared" si="4"/>
        <v>432861</v>
      </c>
      <c r="G176" s="145">
        <f t="shared" si="5"/>
        <v>1</v>
      </c>
      <c r="H176" s="99"/>
      <c r="I176" s="106"/>
      <c r="J176" s="106"/>
      <c r="M176" s="178"/>
      <c r="N176" s="106"/>
    </row>
    <row r="177" spans="1:14" x14ac:dyDescent="0.3">
      <c r="A177" s="74">
        <v>8312</v>
      </c>
      <c r="B177" s="74" t="s">
        <v>304</v>
      </c>
      <c r="C177" s="193">
        <v>4565682</v>
      </c>
      <c r="D177" s="193">
        <v>5081222</v>
      </c>
      <c r="E177" s="144"/>
      <c r="F177" s="90">
        <f t="shared" si="4"/>
        <v>515540</v>
      </c>
      <c r="G177" s="145">
        <f t="shared" si="5"/>
        <v>1</v>
      </c>
      <c r="H177" s="99"/>
      <c r="I177" s="106"/>
      <c r="J177" s="106"/>
      <c r="M177" s="178"/>
      <c r="N177" s="106"/>
    </row>
    <row r="178" spans="1:14" x14ac:dyDescent="0.3">
      <c r="A178" s="74">
        <v>8313</v>
      </c>
      <c r="B178" s="74" t="s">
        <v>274</v>
      </c>
      <c r="C178" s="193">
        <v>7075502</v>
      </c>
      <c r="D178" s="193">
        <v>8309515</v>
      </c>
      <c r="E178" s="144"/>
      <c r="F178" s="90">
        <f t="shared" si="4"/>
        <v>1234013</v>
      </c>
      <c r="G178" s="145">
        <f t="shared" si="5"/>
        <v>1</v>
      </c>
      <c r="H178" s="99"/>
      <c r="I178" s="106"/>
      <c r="J178" s="106"/>
      <c r="M178" s="178"/>
      <c r="N178" s="106"/>
    </row>
    <row r="179" spans="1:14" x14ac:dyDescent="0.3">
      <c r="A179" s="74">
        <v>8314</v>
      </c>
      <c r="B179" s="74" t="s">
        <v>248</v>
      </c>
      <c r="C179" s="193">
        <v>2730000</v>
      </c>
      <c r="D179" s="193">
        <v>3391912</v>
      </c>
      <c r="E179" s="144"/>
      <c r="F179" s="90">
        <f t="shared" si="4"/>
        <v>661912</v>
      </c>
      <c r="G179" s="145">
        <f t="shared" si="5"/>
        <v>1</v>
      </c>
      <c r="H179" s="99"/>
      <c r="I179" s="106"/>
      <c r="J179" s="106"/>
      <c r="M179" s="178"/>
      <c r="N179" s="106"/>
    </row>
    <row r="180" spans="1:14" x14ac:dyDescent="0.3">
      <c r="A180" s="74">
        <v>9101</v>
      </c>
      <c r="B180" s="74" t="s">
        <v>29</v>
      </c>
      <c r="C180" s="193">
        <v>52779780</v>
      </c>
      <c r="D180" s="193">
        <v>66554079</v>
      </c>
      <c r="E180" s="144"/>
      <c r="F180" s="90">
        <f t="shared" si="4"/>
        <v>13774299</v>
      </c>
      <c r="G180" s="145">
        <f t="shared" si="5"/>
        <v>1</v>
      </c>
      <c r="H180" s="99"/>
      <c r="I180" s="106"/>
      <c r="J180" s="106"/>
      <c r="M180" s="178"/>
      <c r="N180" s="106"/>
    </row>
    <row r="181" spans="1:14" x14ac:dyDescent="0.3">
      <c r="A181" s="74">
        <v>9102</v>
      </c>
      <c r="B181" s="74" t="s">
        <v>328</v>
      </c>
      <c r="C181" s="193">
        <v>6762898</v>
      </c>
      <c r="D181" s="193">
        <v>7930386</v>
      </c>
      <c r="E181" s="144"/>
      <c r="F181" s="90">
        <f t="shared" si="4"/>
        <v>1167488</v>
      </c>
      <c r="G181" s="145">
        <f t="shared" si="5"/>
        <v>1</v>
      </c>
      <c r="H181" s="99"/>
      <c r="I181" s="106"/>
      <c r="J181" s="106"/>
      <c r="M181" s="178"/>
      <c r="N181" s="106"/>
    </row>
    <row r="182" spans="1:14" x14ac:dyDescent="0.3">
      <c r="A182" s="74">
        <v>9103</v>
      </c>
      <c r="B182" s="74" t="s">
        <v>185</v>
      </c>
      <c r="C182" s="193">
        <v>4743525</v>
      </c>
      <c r="D182" s="193">
        <v>6066167</v>
      </c>
      <c r="E182" s="144"/>
      <c r="F182" s="90">
        <f t="shared" si="4"/>
        <v>1322642</v>
      </c>
      <c r="G182" s="145">
        <f t="shared" si="5"/>
        <v>1</v>
      </c>
      <c r="H182" s="99"/>
      <c r="I182" s="106"/>
      <c r="J182" s="106"/>
      <c r="M182" s="178"/>
      <c r="N182" s="106"/>
    </row>
    <row r="183" spans="1:14" x14ac:dyDescent="0.3">
      <c r="A183" s="74">
        <v>9104</v>
      </c>
      <c r="B183" s="74" t="s">
        <v>341</v>
      </c>
      <c r="C183" s="193">
        <v>2158510</v>
      </c>
      <c r="D183" s="193">
        <v>2937286</v>
      </c>
      <c r="E183" s="144"/>
      <c r="F183" s="90">
        <f t="shared" si="4"/>
        <v>778776</v>
      </c>
      <c r="G183" s="145">
        <f t="shared" si="5"/>
        <v>1</v>
      </c>
      <c r="H183" s="99"/>
      <c r="I183" s="106"/>
      <c r="J183" s="106"/>
      <c r="M183" s="178"/>
      <c r="N183" s="106"/>
    </row>
    <row r="184" spans="1:14" x14ac:dyDescent="0.3">
      <c r="A184" s="74">
        <v>9105</v>
      </c>
      <c r="B184" s="74" t="s">
        <v>297</v>
      </c>
      <c r="C184" s="193">
        <v>6049534</v>
      </c>
      <c r="D184" s="193">
        <v>7076611</v>
      </c>
      <c r="E184" s="144"/>
      <c r="F184" s="90">
        <f t="shared" si="4"/>
        <v>1027077</v>
      </c>
      <c r="G184" s="145">
        <f t="shared" si="5"/>
        <v>1</v>
      </c>
      <c r="H184" s="99"/>
      <c r="I184" s="106"/>
      <c r="J184" s="106"/>
      <c r="M184" s="178"/>
      <c r="N184" s="106"/>
    </row>
    <row r="185" spans="1:14" x14ac:dyDescent="0.3">
      <c r="A185" s="74">
        <v>9106</v>
      </c>
      <c r="B185" s="74" t="s">
        <v>299</v>
      </c>
      <c r="C185" s="193">
        <v>4043740</v>
      </c>
      <c r="D185" s="193">
        <v>4424388</v>
      </c>
      <c r="E185" s="144"/>
      <c r="F185" s="90">
        <f t="shared" si="4"/>
        <v>380648</v>
      </c>
      <c r="G185" s="145">
        <f t="shared" si="5"/>
        <v>1</v>
      </c>
      <c r="H185" s="99"/>
      <c r="I185" s="106"/>
      <c r="J185" s="106"/>
      <c r="M185" s="178"/>
      <c r="N185" s="106"/>
    </row>
    <row r="186" spans="1:14" x14ac:dyDescent="0.3">
      <c r="A186" s="74">
        <v>9107</v>
      </c>
      <c r="B186" s="74" t="s">
        <v>124</v>
      </c>
      <c r="C186" s="193">
        <v>3948447</v>
      </c>
      <c r="D186" s="193">
        <v>4695818</v>
      </c>
      <c r="E186" s="144"/>
      <c r="F186" s="90">
        <f t="shared" si="4"/>
        <v>747371</v>
      </c>
      <c r="G186" s="145">
        <f t="shared" si="5"/>
        <v>1</v>
      </c>
      <c r="H186" s="99"/>
      <c r="I186" s="106"/>
      <c r="J186" s="106"/>
      <c r="M186" s="178"/>
      <c r="N186" s="106"/>
    </row>
    <row r="187" spans="1:14" x14ac:dyDescent="0.3">
      <c r="A187" s="74">
        <v>9108</v>
      </c>
      <c r="B187" s="74" t="s">
        <v>107</v>
      </c>
      <c r="C187" s="193">
        <v>9398239</v>
      </c>
      <c r="D187" s="193">
        <v>13057500</v>
      </c>
      <c r="E187" s="144"/>
      <c r="F187" s="90">
        <f t="shared" si="4"/>
        <v>3659261</v>
      </c>
      <c r="G187" s="145">
        <f t="shared" si="5"/>
        <v>1</v>
      </c>
      <c r="H187" s="99"/>
      <c r="I187" s="106"/>
      <c r="J187" s="106"/>
      <c r="M187" s="178"/>
      <c r="N187" s="106"/>
    </row>
    <row r="188" spans="1:14" x14ac:dyDescent="0.3">
      <c r="A188" s="74">
        <v>9109</v>
      </c>
      <c r="B188" s="74" t="s">
        <v>101</v>
      </c>
      <c r="C188" s="193">
        <v>5409500</v>
      </c>
      <c r="D188" s="193">
        <v>6835729</v>
      </c>
      <c r="E188" s="144"/>
      <c r="F188" s="90">
        <f t="shared" si="4"/>
        <v>1426229</v>
      </c>
      <c r="G188" s="145">
        <f t="shared" si="5"/>
        <v>1</v>
      </c>
      <c r="H188" s="99"/>
      <c r="I188" s="106"/>
      <c r="J188" s="106"/>
      <c r="M188" s="178"/>
      <c r="N188" s="106"/>
    </row>
    <row r="189" spans="1:14" x14ac:dyDescent="0.3">
      <c r="A189" s="74">
        <v>9110</v>
      </c>
      <c r="B189" s="74" t="s">
        <v>265</v>
      </c>
      <c r="C189" s="193">
        <v>2739934</v>
      </c>
      <c r="D189" s="193">
        <v>3818110</v>
      </c>
      <c r="E189" s="144"/>
      <c r="F189" s="90">
        <f t="shared" si="4"/>
        <v>1078176</v>
      </c>
      <c r="G189" s="145">
        <f t="shared" si="5"/>
        <v>1</v>
      </c>
      <c r="H189" s="99"/>
      <c r="I189" s="106"/>
      <c r="J189" s="106"/>
      <c r="M189" s="178"/>
      <c r="N189" s="106"/>
    </row>
    <row r="190" spans="1:14" x14ac:dyDescent="0.3">
      <c r="A190" s="74">
        <v>9111</v>
      </c>
      <c r="B190" s="74" t="s">
        <v>306</v>
      </c>
      <c r="C190" s="193">
        <v>8095000</v>
      </c>
      <c r="D190" s="193">
        <v>9191873</v>
      </c>
      <c r="E190" s="144"/>
      <c r="F190" s="90">
        <f t="shared" si="4"/>
        <v>1096873</v>
      </c>
      <c r="G190" s="145">
        <f t="shared" si="5"/>
        <v>1</v>
      </c>
      <c r="H190" s="99"/>
      <c r="I190" s="106"/>
      <c r="J190" s="106"/>
      <c r="M190" s="178"/>
      <c r="N190" s="106"/>
    </row>
    <row r="191" spans="1:14" x14ac:dyDescent="0.3">
      <c r="A191" s="74">
        <v>9112</v>
      </c>
      <c r="B191" s="74" t="s">
        <v>97</v>
      </c>
      <c r="C191" s="193">
        <v>16147053</v>
      </c>
      <c r="D191" s="193">
        <v>18482443</v>
      </c>
      <c r="E191" s="144"/>
      <c r="F191" s="90">
        <f t="shared" si="4"/>
        <v>2335390</v>
      </c>
      <c r="G191" s="145">
        <f t="shared" si="5"/>
        <v>1</v>
      </c>
      <c r="H191" s="99"/>
      <c r="I191" s="106"/>
      <c r="J191" s="106"/>
      <c r="M191" s="178"/>
      <c r="N191" s="106"/>
    </row>
    <row r="192" spans="1:14" x14ac:dyDescent="0.3">
      <c r="A192" s="74">
        <v>9113</v>
      </c>
      <c r="B192" s="74" t="s">
        <v>286</v>
      </c>
      <c r="C192" s="193">
        <v>3004005</v>
      </c>
      <c r="D192" s="193">
        <v>3502482</v>
      </c>
      <c r="E192" s="144"/>
      <c r="F192" s="90">
        <f t="shared" si="4"/>
        <v>498477</v>
      </c>
      <c r="G192" s="145">
        <f t="shared" si="5"/>
        <v>1</v>
      </c>
      <c r="H192" s="99"/>
      <c r="I192" s="106"/>
      <c r="J192" s="106"/>
      <c r="M192" s="178"/>
      <c r="N192" s="106"/>
    </row>
    <row r="193" spans="1:14" x14ac:dyDescent="0.3">
      <c r="A193" s="74">
        <v>9114</v>
      </c>
      <c r="B193" s="74" t="s">
        <v>121</v>
      </c>
      <c r="C193" s="193">
        <v>5156485</v>
      </c>
      <c r="D193" s="193">
        <v>7226652</v>
      </c>
      <c r="E193" s="144"/>
      <c r="F193" s="90">
        <f t="shared" si="4"/>
        <v>2070167</v>
      </c>
      <c r="G193" s="145">
        <f t="shared" si="5"/>
        <v>1</v>
      </c>
      <c r="H193" s="99"/>
      <c r="I193" s="106"/>
      <c r="J193" s="106"/>
      <c r="M193" s="178"/>
      <c r="N193" s="106"/>
    </row>
    <row r="194" spans="1:14" x14ac:dyDescent="0.3">
      <c r="A194" s="74">
        <v>9115</v>
      </c>
      <c r="B194" s="74" t="s">
        <v>166</v>
      </c>
      <c r="C194" s="193">
        <v>8280000</v>
      </c>
      <c r="D194" s="193">
        <v>11197402</v>
      </c>
      <c r="E194" s="144"/>
      <c r="F194" s="90">
        <f t="shared" si="4"/>
        <v>2917402</v>
      </c>
      <c r="G194" s="145">
        <f t="shared" si="5"/>
        <v>1</v>
      </c>
      <c r="H194" s="99"/>
      <c r="I194" s="106"/>
      <c r="J194" s="106"/>
      <c r="M194" s="178"/>
      <c r="N194" s="106"/>
    </row>
    <row r="195" spans="1:14" x14ac:dyDescent="0.3">
      <c r="A195" s="74">
        <v>9116</v>
      </c>
      <c r="B195" s="74" t="s">
        <v>273</v>
      </c>
      <c r="C195" s="193">
        <v>4480019</v>
      </c>
      <c r="D195" s="193">
        <v>5106555</v>
      </c>
      <c r="E195" s="144"/>
      <c r="F195" s="90">
        <f t="shared" si="4"/>
        <v>626536</v>
      </c>
      <c r="G195" s="145">
        <f t="shared" si="5"/>
        <v>1</v>
      </c>
      <c r="H195" s="99"/>
      <c r="I195" s="106"/>
      <c r="J195" s="106"/>
      <c r="M195" s="178"/>
      <c r="N195" s="106"/>
    </row>
    <row r="196" spans="1:14" x14ac:dyDescent="0.3">
      <c r="A196" s="74">
        <v>9117</v>
      </c>
      <c r="B196" s="74" t="s">
        <v>295</v>
      </c>
      <c r="C196" s="193">
        <v>3878409</v>
      </c>
      <c r="D196" s="193">
        <v>5076054</v>
      </c>
      <c r="E196" s="144"/>
      <c r="F196" s="90">
        <f t="shared" si="4"/>
        <v>1197645</v>
      </c>
      <c r="G196" s="145">
        <f t="shared" si="5"/>
        <v>1</v>
      </c>
      <c r="H196" s="99"/>
      <c r="I196" s="106"/>
      <c r="J196" s="106"/>
      <c r="M196" s="178"/>
      <c r="N196" s="106"/>
    </row>
    <row r="197" spans="1:14" x14ac:dyDescent="0.3">
      <c r="A197" s="74">
        <v>9118</v>
      </c>
      <c r="B197" s="74" t="s">
        <v>281</v>
      </c>
      <c r="C197" s="193">
        <v>3333175</v>
      </c>
      <c r="D197" s="193">
        <v>4271072</v>
      </c>
      <c r="E197" s="144"/>
      <c r="F197" s="90">
        <f t="shared" si="4"/>
        <v>937897</v>
      </c>
      <c r="G197" s="145">
        <f t="shared" si="5"/>
        <v>1</v>
      </c>
      <c r="H197" s="99"/>
      <c r="I197" s="106"/>
      <c r="J197" s="106"/>
      <c r="M197" s="178"/>
      <c r="N197" s="106"/>
    </row>
    <row r="198" spans="1:14" x14ac:dyDescent="0.3">
      <c r="A198" s="74">
        <v>9119</v>
      </c>
      <c r="B198" s="74" t="s">
        <v>201</v>
      </c>
      <c r="C198" s="193">
        <v>6304682</v>
      </c>
      <c r="D198" s="193">
        <v>8446671</v>
      </c>
      <c r="E198" s="144"/>
      <c r="F198" s="90">
        <f t="shared" si="4"/>
        <v>2141989</v>
      </c>
      <c r="G198" s="145">
        <f t="shared" si="5"/>
        <v>1</v>
      </c>
      <c r="H198" s="99"/>
      <c r="I198" s="106"/>
      <c r="J198" s="106"/>
      <c r="M198" s="178"/>
      <c r="N198" s="106"/>
    </row>
    <row r="199" spans="1:14" x14ac:dyDescent="0.3">
      <c r="A199" s="74">
        <v>9120</v>
      </c>
      <c r="B199" s="74" t="s">
        <v>138</v>
      </c>
      <c r="C199" s="193">
        <v>13410477</v>
      </c>
      <c r="D199" s="193">
        <v>14332216</v>
      </c>
      <c r="E199" s="144"/>
      <c r="F199" s="90">
        <f t="shared" ref="F199:F262" si="6">+D199-C199</f>
        <v>921739</v>
      </c>
      <c r="G199" s="145">
        <f t="shared" ref="G199:G262" si="7">IF(F199&gt;0,1,IF(F199&lt;0,1-(F199/$F$4),0))</f>
        <v>1</v>
      </c>
      <c r="H199" s="99"/>
      <c r="I199" s="106"/>
      <c r="J199" s="106"/>
      <c r="M199" s="178"/>
      <c r="N199" s="106"/>
    </row>
    <row r="200" spans="1:14" x14ac:dyDescent="0.3">
      <c r="A200" s="74">
        <v>9121</v>
      </c>
      <c r="B200" s="74" t="s">
        <v>309</v>
      </c>
      <c r="C200" s="193">
        <v>3921295</v>
      </c>
      <c r="D200" s="193">
        <v>4863133</v>
      </c>
      <c r="E200" s="144"/>
      <c r="F200" s="90">
        <f t="shared" si="6"/>
        <v>941838</v>
      </c>
      <c r="G200" s="145">
        <f t="shared" si="7"/>
        <v>1</v>
      </c>
      <c r="H200" s="99"/>
      <c r="I200" s="106"/>
      <c r="J200" s="106"/>
      <c r="M200" s="178"/>
      <c r="N200" s="106"/>
    </row>
    <row r="201" spans="1:14" x14ac:dyDescent="0.3">
      <c r="A201" s="74">
        <v>9201</v>
      </c>
      <c r="B201" s="74" t="s">
        <v>136</v>
      </c>
      <c r="C201" s="193">
        <v>11139839</v>
      </c>
      <c r="D201" s="193">
        <v>14017530</v>
      </c>
      <c r="E201" s="144"/>
      <c r="F201" s="90">
        <f t="shared" si="6"/>
        <v>2877691</v>
      </c>
      <c r="G201" s="145">
        <f t="shared" si="7"/>
        <v>1</v>
      </c>
      <c r="H201" s="99"/>
      <c r="I201" s="106"/>
      <c r="J201" s="106"/>
      <c r="M201" s="178"/>
      <c r="N201" s="106"/>
    </row>
    <row r="202" spans="1:14" x14ac:dyDescent="0.3">
      <c r="A202" s="74">
        <v>9202</v>
      </c>
      <c r="B202" s="74" t="s">
        <v>86</v>
      </c>
      <c r="C202" s="193">
        <v>5976315</v>
      </c>
      <c r="D202" s="193">
        <v>7256348</v>
      </c>
      <c r="E202" s="144"/>
      <c r="F202" s="90">
        <f t="shared" si="6"/>
        <v>1280033</v>
      </c>
      <c r="G202" s="145">
        <f t="shared" si="7"/>
        <v>1</v>
      </c>
      <c r="H202" s="99"/>
      <c r="I202" s="106"/>
      <c r="J202" s="106"/>
      <c r="M202" s="178"/>
      <c r="N202" s="106"/>
    </row>
    <row r="203" spans="1:14" x14ac:dyDescent="0.3">
      <c r="A203" s="74">
        <v>9203</v>
      </c>
      <c r="B203" s="74" t="s">
        <v>135</v>
      </c>
      <c r="C203" s="193">
        <v>5328266</v>
      </c>
      <c r="D203" s="193">
        <v>6246039</v>
      </c>
      <c r="E203" s="144"/>
      <c r="F203" s="90">
        <f t="shared" si="6"/>
        <v>917773</v>
      </c>
      <c r="G203" s="145">
        <f t="shared" si="7"/>
        <v>1</v>
      </c>
      <c r="H203" s="99"/>
      <c r="I203" s="106"/>
      <c r="J203" s="106"/>
      <c r="M203" s="178"/>
      <c r="N203" s="106"/>
    </row>
    <row r="204" spans="1:14" x14ac:dyDescent="0.3">
      <c r="A204" s="74">
        <v>9204</v>
      </c>
      <c r="B204" s="74" t="s">
        <v>339</v>
      </c>
      <c r="C204" s="193">
        <v>2874880</v>
      </c>
      <c r="D204" s="193">
        <v>3438383</v>
      </c>
      <c r="E204" s="144"/>
      <c r="F204" s="90">
        <f t="shared" si="6"/>
        <v>563503</v>
      </c>
      <c r="G204" s="145">
        <f t="shared" si="7"/>
        <v>1</v>
      </c>
      <c r="H204" s="99"/>
      <c r="I204" s="106"/>
      <c r="J204" s="106"/>
      <c r="M204" s="178"/>
      <c r="N204" s="106"/>
    </row>
    <row r="205" spans="1:14" x14ac:dyDescent="0.3">
      <c r="A205" s="74">
        <v>9205</v>
      </c>
      <c r="B205" s="74" t="s">
        <v>294</v>
      </c>
      <c r="C205" s="193">
        <v>4313575</v>
      </c>
      <c r="D205" s="193">
        <v>4900706</v>
      </c>
      <c r="E205" s="144"/>
      <c r="F205" s="90">
        <f t="shared" si="6"/>
        <v>587131</v>
      </c>
      <c r="G205" s="145">
        <f t="shared" si="7"/>
        <v>1</v>
      </c>
      <c r="H205" s="99"/>
      <c r="I205" s="106"/>
      <c r="J205" s="106"/>
      <c r="M205" s="178"/>
      <c r="N205" s="106"/>
    </row>
    <row r="206" spans="1:14" x14ac:dyDescent="0.3">
      <c r="A206" s="74">
        <v>9206</v>
      </c>
      <c r="B206" s="74" t="s">
        <v>318</v>
      </c>
      <c r="C206" s="193">
        <v>3033284</v>
      </c>
      <c r="D206" s="193">
        <v>3640419</v>
      </c>
      <c r="E206" s="144"/>
      <c r="F206" s="90">
        <f t="shared" si="6"/>
        <v>607135</v>
      </c>
      <c r="G206" s="145">
        <f t="shared" si="7"/>
        <v>1</v>
      </c>
      <c r="H206" s="99"/>
      <c r="I206" s="106"/>
      <c r="J206" s="106"/>
      <c r="M206" s="178"/>
      <c r="N206" s="106"/>
    </row>
    <row r="207" spans="1:14" x14ac:dyDescent="0.3">
      <c r="A207" s="74">
        <v>9207</v>
      </c>
      <c r="B207" s="74" t="s">
        <v>344</v>
      </c>
      <c r="C207" s="193">
        <v>3340401</v>
      </c>
      <c r="D207" s="193">
        <v>3761704</v>
      </c>
      <c r="E207" s="144"/>
      <c r="F207" s="90">
        <f t="shared" si="6"/>
        <v>421303</v>
      </c>
      <c r="G207" s="145">
        <f t="shared" si="7"/>
        <v>1</v>
      </c>
      <c r="H207" s="99"/>
      <c r="I207" s="106"/>
      <c r="J207" s="106"/>
      <c r="M207" s="178"/>
      <c r="N207" s="106"/>
    </row>
    <row r="208" spans="1:14" x14ac:dyDescent="0.3">
      <c r="A208" s="74">
        <v>9208</v>
      </c>
      <c r="B208" s="74" t="s">
        <v>280</v>
      </c>
      <c r="C208" s="193">
        <v>3619204</v>
      </c>
      <c r="D208" s="193">
        <v>4393182</v>
      </c>
      <c r="E208" s="144"/>
      <c r="F208" s="90">
        <f t="shared" si="6"/>
        <v>773978</v>
      </c>
      <c r="G208" s="145">
        <f t="shared" si="7"/>
        <v>1</v>
      </c>
      <c r="H208" s="99"/>
      <c r="I208" s="106"/>
      <c r="J208" s="106"/>
      <c r="M208" s="178"/>
      <c r="N208" s="106"/>
    </row>
    <row r="209" spans="1:14" x14ac:dyDescent="0.3">
      <c r="A209" s="74">
        <v>9209</v>
      </c>
      <c r="B209" s="74" t="s">
        <v>104</v>
      </c>
      <c r="C209" s="193">
        <v>3158475</v>
      </c>
      <c r="D209" s="193">
        <v>3836450</v>
      </c>
      <c r="E209" s="144"/>
      <c r="F209" s="90">
        <f t="shared" si="6"/>
        <v>677975</v>
      </c>
      <c r="G209" s="145">
        <f t="shared" si="7"/>
        <v>1</v>
      </c>
      <c r="H209" s="99"/>
      <c r="I209" s="106"/>
      <c r="J209" s="106"/>
      <c r="M209" s="178"/>
      <c r="N209" s="106"/>
    </row>
    <row r="210" spans="1:14" x14ac:dyDescent="0.3">
      <c r="A210" s="74">
        <v>9210</v>
      </c>
      <c r="B210" s="74" t="s">
        <v>111</v>
      </c>
      <c r="C210" s="193">
        <v>5313614</v>
      </c>
      <c r="D210" s="193">
        <v>6131410</v>
      </c>
      <c r="E210" s="144"/>
      <c r="F210" s="90">
        <f t="shared" si="6"/>
        <v>817796</v>
      </c>
      <c r="G210" s="145">
        <f t="shared" si="7"/>
        <v>1</v>
      </c>
      <c r="H210" s="99"/>
      <c r="I210" s="106"/>
      <c r="J210" s="106"/>
      <c r="M210" s="178"/>
      <c r="N210" s="106"/>
    </row>
    <row r="211" spans="1:14" x14ac:dyDescent="0.3">
      <c r="A211" s="74">
        <v>9211</v>
      </c>
      <c r="B211" s="74" t="s">
        <v>106</v>
      </c>
      <c r="C211" s="193">
        <v>8176343</v>
      </c>
      <c r="D211" s="193">
        <v>9112554</v>
      </c>
      <c r="E211" s="144"/>
      <c r="F211" s="90">
        <f t="shared" si="6"/>
        <v>936211</v>
      </c>
      <c r="G211" s="145">
        <f t="shared" si="7"/>
        <v>1</v>
      </c>
      <c r="H211" s="99"/>
      <c r="I211" s="106"/>
      <c r="J211" s="106"/>
      <c r="M211" s="178"/>
      <c r="N211" s="106"/>
    </row>
    <row r="212" spans="1:14" x14ac:dyDescent="0.3">
      <c r="A212" s="74">
        <v>10101</v>
      </c>
      <c r="B212" s="74" t="s">
        <v>60</v>
      </c>
      <c r="C212" s="193">
        <v>61986318</v>
      </c>
      <c r="D212" s="193">
        <v>65173421</v>
      </c>
      <c r="E212" s="144"/>
      <c r="F212" s="90">
        <f t="shared" si="6"/>
        <v>3187103</v>
      </c>
      <c r="G212" s="145">
        <f t="shared" si="7"/>
        <v>1</v>
      </c>
      <c r="H212" s="99"/>
      <c r="I212" s="106"/>
      <c r="J212" s="106"/>
      <c r="M212" s="178"/>
      <c r="N212" s="106"/>
    </row>
    <row r="213" spans="1:14" x14ac:dyDescent="0.3">
      <c r="A213" s="74">
        <v>10102</v>
      </c>
      <c r="B213" s="74" t="s">
        <v>169</v>
      </c>
      <c r="C213" s="193">
        <v>6470770</v>
      </c>
      <c r="D213" s="193">
        <v>8051413</v>
      </c>
      <c r="E213" s="144"/>
      <c r="F213" s="90">
        <f t="shared" si="6"/>
        <v>1580643</v>
      </c>
      <c r="G213" s="145">
        <f t="shared" si="7"/>
        <v>1</v>
      </c>
      <c r="H213" s="99"/>
      <c r="I213" s="106"/>
      <c r="J213" s="106"/>
      <c r="M213" s="178"/>
      <c r="N213" s="106"/>
    </row>
    <row r="214" spans="1:14" x14ac:dyDescent="0.3">
      <c r="A214" s="74">
        <v>10103</v>
      </c>
      <c r="B214" s="74" t="s">
        <v>228</v>
      </c>
      <c r="C214" s="193">
        <v>2192000</v>
      </c>
      <c r="D214" s="193">
        <v>2270589</v>
      </c>
      <c r="E214" s="144"/>
      <c r="F214" s="90">
        <f t="shared" si="6"/>
        <v>78589</v>
      </c>
      <c r="G214" s="145">
        <f t="shared" si="7"/>
        <v>1</v>
      </c>
      <c r="H214" s="99"/>
      <c r="I214" s="106"/>
      <c r="J214" s="106"/>
      <c r="M214" s="178"/>
      <c r="N214" s="106"/>
    </row>
    <row r="215" spans="1:14" x14ac:dyDescent="0.3">
      <c r="A215" s="74">
        <v>10104</v>
      </c>
      <c r="B215" s="74" t="s">
        <v>184</v>
      </c>
      <c r="C215" s="193">
        <v>2406731</v>
      </c>
      <c r="D215" s="193">
        <v>3762492</v>
      </c>
      <c r="E215" s="144"/>
      <c r="F215" s="90">
        <f t="shared" si="6"/>
        <v>1355761</v>
      </c>
      <c r="G215" s="145">
        <f t="shared" si="7"/>
        <v>1</v>
      </c>
      <c r="H215" s="99"/>
      <c r="I215" s="106"/>
      <c r="J215" s="106"/>
      <c r="M215" s="178"/>
      <c r="N215" s="106"/>
    </row>
    <row r="216" spans="1:14" x14ac:dyDescent="0.3">
      <c r="A216" s="74">
        <v>10105</v>
      </c>
      <c r="B216" s="74" t="s">
        <v>180</v>
      </c>
      <c r="C216" s="193">
        <v>4902462</v>
      </c>
      <c r="D216" s="193">
        <v>6391893</v>
      </c>
      <c r="E216" s="144"/>
      <c r="F216" s="90">
        <f t="shared" si="6"/>
        <v>1489431</v>
      </c>
      <c r="G216" s="145">
        <f t="shared" si="7"/>
        <v>1</v>
      </c>
      <c r="H216" s="99"/>
      <c r="I216" s="106"/>
      <c r="J216" s="106"/>
      <c r="M216" s="178"/>
      <c r="N216" s="106"/>
    </row>
    <row r="217" spans="1:14" x14ac:dyDescent="0.3">
      <c r="A217" s="74">
        <v>10106</v>
      </c>
      <c r="B217" s="74" t="s">
        <v>160</v>
      </c>
      <c r="C217" s="193">
        <v>4180611</v>
      </c>
      <c r="D217" s="193">
        <v>4586287</v>
      </c>
      <c r="E217" s="144"/>
      <c r="F217" s="90">
        <f t="shared" si="6"/>
        <v>405676</v>
      </c>
      <c r="G217" s="145">
        <f t="shared" si="7"/>
        <v>1</v>
      </c>
      <c r="H217" s="99"/>
      <c r="I217" s="106"/>
      <c r="J217" s="106"/>
      <c r="M217" s="178"/>
      <c r="N217" s="106"/>
    </row>
    <row r="218" spans="1:14" x14ac:dyDescent="0.3">
      <c r="A218" s="74">
        <v>10107</v>
      </c>
      <c r="B218" s="74" t="s">
        <v>195</v>
      </c>
      <c r="C218" s="193">
        <v>4447494</v>
      </c>
      <c r="D218" s="193">
        <v>5142942</v>
      </c>
      <c r="E218" s="144"/>
      <c r="F218" s="90">
        <f t="shared" si="6"/>
        <v>695448</v>
      </c>
      <c r="G218" s="145">
        <f t="shared" si="7"/>
        <v>1</v>
      </c>
      <c r="H218" s="99"/>
      <c r="I218" s="106"/>
      <c r="J218" s="106"/>
      <c r="M218" s="178"/>
      <c r="N218" s="106"/>
    </row>
    <row r="219" spans="1:14" x14ac:dyDescent="0.3">
      <c r="A219" s="74">
        <v>10108</v>
      </c>
      <c r="B219" s="74" t="s">
        <v>209</v>
      </c>
      <c r="C219" s="193">
        <v>3640100</v>
      </c>
      <c r="D219" s="193">
        <v>5141508</v>
      </c>
      <c r="E219" s="144"/>
      <c r="F219" s="90">
        <f t="shared" si="6"/>
        <v>1501408</v>
      </c>
      <c r="G219" s="145">
        <f t="shared" si="7"/>
        <v>1</v>
      </c>
      <c r="H219" s="99"/>
      <c r="I219" s="106"/>
      <c r="J219" s="106"/>
      <c r="M219" s="178"/>
      <c r="N219" s="106"/>
    </row>
    <row r="220" spans="1:14" x14ac:dyDescent="0.3">
      <c r="A220" s="74">
        <v>10109</v>
      </c>
      <c r="B220" s="74" t="s">
        <v>55</v>
      </c>
      <c r="C220" s="193">
        <v>11803300</v>
      </c>
      <c r="D220" s="193">
        <v>14968652</v>
      </c>
      <c r="E220" s="144"/>
      <c r="F220" s="90">
        <f t="shared" si="6"/>
        <v>3165352</v>
      </c>
      <c r="G220" s="145">
        <f t="shared" si="7"/>
        <v>1</v>
      </c>
      <c r="H220" s="99"/>
      <c r="I220" s="106"/>
      <c r="J220" s="106"/>
      <c r="M220" s="178"/>
      <c r="N220" s="106"/>
    </row>
    <row r="221" spans="1:14" x14ac:dyDescent="0.3">
      <c r="A221" s="74">
        <v>10201</v>
      </c>
      <c r="B221" s="74" t="s">
        <v>120</v>
      </c>
      <c r="C221" s="193">
        <v>12860946</v>
      </c>
      <c r="D221" s="193">
        <v>16885016</v>
      </c>
      <c r="E221" s="144"/>
      <c r="F221" s="90">
        <f t="shared" si="6"/>
        <v>4024070</v>
      </c>
      <c r="G221" s="145">
        <f t="shared" si="7"/>
        <v>1</v>
      </c>
      <c r="H221" s="99"/>
      <c r="I221" s="106"/>
      <c r="J221" s="106"/>
      <c r="M221" s="178"/>
      <c r="N221" s="106"/>
    </row>
    <row r="222" spans="1:14" x14ac:dyDescent="0.3">
      <c r="A222" s="74">
        <v>10202</v>
      </c>
      <c r="B222" s="74" t="s">
        <v>102</v>
      </c>
      <c r="C222" s="193">
        <v>9614050</v>
      </c>
      <c r="D222" s="193">
        <v>11468506</v>
      </c>
      <c r="E222" s="144"/>
      <c r="F222" s="90">
        <f t="shared" si="6"/>
        <v>1854456</v>
      </c>
      <c r="G222" s="145">
        <f t="shared" si="7"/>
        <v>1</v>
      </c>
      <c r="H222" s="99"/>
      <c r="I222" s="106"/>
      <c r="J222" s="106"/>
      <c r="M222" s="178"/>
      <c r="N222" s="106"/>
    </row>
    <row r="223" spans="1:14" x14ac:dyDescent="0.3">
      <c r="A223" s="74">
        <v>10203</v>
      </c>
      <c r="B223" s="74" t="s">
        <v>159</v>
      </c>
      <c r="C223" s="193">
        <v>4071758</v>
      </c>
      <c r="D223" s="193">
        <v>5498224</v>
      </c>
      <c r="E223" s="144"/>
      <c r="F223" s="90">
        <f t="shared" si="6"/>
        <v>1426466</v>
      </c>
      <c r="G223" s="145">
        <f t="shared" si="7"/>
        <v>1</v>
      </c>
      <c r="H223" s="99"/>
      <c r="I223" s="106"/>
      <c r="J223" s="106"/>
      <c r="M223" s="178"/>
      <c r="N223" s="106"/>
    </row>
    <row r="224" spans="1:14" x14ac:dyDescent="0.3">
      <c r="A224" s="74">
        <v>10204</v>
      </c>
      <c r="B224" s="74" t="s">
        <v>276</v>
      </c>
      <c r="C224" s="193">
        <v>2081200</v>
      </c>
      <c r="D224" s="193">
        <v>2423207</v>
      </c>
      <c r="E224" s="144"/>
      <c r="F224" s="90">
        <f t="shared" si="6"/>
        <v>342007</v>
      </c>
      <c r="G224" s="145">
        <f t="shared" si="7"/>
        <v>1</v>
      </c>
      <c r="H224" s="99"/>
      <c r="I224" s="106"/>
      <c r="J224" s="106"/>
      <c r="M224" s="178"/>
      <c r="N224" s="106"/>
    </row>
    <row r="225" spans="1:14" x14ac:dyDescent="0.3">
      <c r="A225" s="74">
        <v>10205</v>
      </c>
      <c r="B225" s="74" t="s">
        <v>176</v>
      </c>
      <c r="C225" s="193">
        <v>3804259</v>
      </c>
      <c r="D225" s="193">
        <v>4816707</v>
      </c>
      <c r="E225" s="144"/>
      <c r="F225" s="90">
        <f t="shared" si="6"/>
        <v>1012448</v>
      </c>
      <c r="G225" s="145">
        <f t="shared" si="7"/>
        <v>1</v>
      </c>
      <c r="H225" s="99"/>
      <c r="I225" s="106"/>
      <c r="J225" s="106"/>
      <c r="M225" s="178"/>
      <c r="N225" s="106"/>
    </row>
    <row r="226" spans="1:14" x14ac:dyDescent="0.3">
      <c r="A226" s="74">
        <v>10206</v>
      </c>
      <c r="B226" s="74" t="s">
        <v>278</v>
      </c>
      <c r="C226" s="193">
        <v>1945525</v>
      </c>
      <c r="D226" s="193">
        <v>2367668</v>
      </c>
      <c r="E226" s="144"/>
      <c r="F226" s="90">
        <f t="shared" si="6"/>
        <v>422143</v>
      </c>
      <c r="G226" s="145">
        <f t="shared" si="7"/>
        <v>1</v>
      </c>
      <c r="H226" s="99"/>
      <c r="I226" s="106"/>
      <c r="J226" s="106"/>
      <c r="M226" s="178"/>
      <c r="N226" s="106"/>
    </row>
    <row r="227" spans="1:14" x14ac:dyDescent="0.3">
      <c r="A227" s="74">
        <v>10207</v>
      </c>
      <c r="B227" s="74" t="s">
        <v>302</v>
      </c>
      <c r="C227" s="193">
        <v>2187154</v>
      </c>
      <c r="D227" s="193">
        <v>2854816</v>
      </c>
      <c r="E227" s="144"/>
      <c r="F227" s="90">
        <f t="shared" si="6"/>
        <v>667662</v>
      </c>
      <c r="G227" s="145">
        <f t="shared" si="7"/>
        <v>1</v>
      </c>
      <c r="H227" s="99"/>
      <c r="I227" s="106"/>
      <c r="J227" s="106"/>
      <c r="M227" s="178"/>
      <c r="N227" s="106"/>
    </row>
    <row r="228" spans="1:14" x14ac:dyDescent="0.3">
      <c r="A228" s="74">
        <v>10208</v>
      </c>
      <c r="B228" s="74" t="s">
        <v>164</v>
      </c>
      <c r="C228" s="193">
        <v>5289803</v>
      </c>
      <c r="D228" s="193">
        <v>6783093</v>
      </c>
      <c r="E228" s="144"/>
      <c r="F228" s="90">
        <f t="shared" si="6"/>
        <v>1493290</v>
      </c>
      <c r="G228" s="145">
        <f t="shared" si="7"/>
        <v>1</v>
      </c>
      <c r="H228" s="99"/>
      <c r="I228" s="106"/>
      <c r="J228" s="106"/>
      <c r="M228" s="178"/>
      <c r="N228" s="106"/>
    </row>
    <row r="229" spans="1:14" x14ac:dyDescent="0.3">
      <c r="A229" s="74">
        <v>10209</v>
      </c>
      <c r="B229" s="74" t="s">
        <v>316</v>
      </c>
      <c r="C229" s="193">
        <v>2968856</v>
      </c>
      <c r="D229" s="193">
        <v>3581290</v>
      </c>
      <c r="E229" s="144"/>
      <c r="F229" s="90">
        <f t="shared" si="6"/>
        <v>612434</v>
      </c>
      <c r="G229" s="145">
        <f t="shared" si="7"/>
        <v>1</v>
      </c>
      <c r="H229" s="99"/>
      <c r="I229" s="106"/>
      <c r="J229" s="106"/>
      <c r="M229" s="178"/>
      <c r="N229" s="106"/>
    </row>
    <row r="230" spans="1:14" x14ac:dyDescent="0.3">
      <c r="A230" s="74">
        <v>10210</v>
      </c>
      <c r="B230" s="74" t="s">
        <v>188</v>
      </c>
      <c r="C230" s="193">
        <v>3042275</v>
      </c>
      <c r="D230" s="193">
        <v>3568363</v>
      </c>
      <c r="E230" s="144"/>
      <c r="F230" s="90">
        <f t="shared" si="6"/>
        <v>526088</v>
      </c>
      <c r="G230" s="145">
        <f t="shared" si="7"/>
        <v>1</v>
      </c>
      <c r="H230" s="99"/>
      <c r="I230" s="106"/>
      <c r="J230" s="106"/>
      <c r="M230" s="178"/>
      <c r="N230" s="106"/>
    </row>
    <row r="231" spans="1:14" x14ac:dyDescent="0.3">
      <c r="A231" s="74">
        <v>10301</v>
      </c>
      <c r="B231" s="74" t="s">
        <v>66</v>
      </c>
      <c r="C231" s="193">
        <v>31068960</v>
      </c>
      <c r="D231" s="193">
        <v>35312532</v>
      </c>
      <c r="E231" s="144"/>
      <c r="F231" s="90">
        <f t="shared" si="6"/>
        <v>4243572</v>
      </c>
      <c r="G231" s="145">
        <f t="shared" si="7"/>
        <v>1</v>
      </c>
      <c r="H231" s="99"/>
      <c r="I231" s="106"/>
      <c r="J231" s="106"/>
      <c r="M231" s="178"/>
      <c r="N231" s="106"/>
    </row>
    <row r="232" spans="1:14" x14ac:dyDescent="0.3">
      <c r="A232" s="74">
        <v>10302</v>
      </c>
      <c r="B232" s="74" t="s">
        <v>187</v>
      </c>
      <c r="C232" s="193">
        <v>2846660</v>
      </c>
      <c r="D232" s="193">
        <v>3260791</v>
      </c>
      <c r="E232" s="144"/>
      <c r="F232" s="90">
        <f t="shared" si="6"/>
        <v>414131</v>
      </c>
      <c r="G232" s="145">
        <f t="shared" si="7"/>
        <v>1</v>
      </c>
      <c r="H232" s="99"/>
      <c r="I232" s="106"/>
      <c r="J232" s="106"/>
      <c r="M232" s="178"/>
      <c r="N232" s="106"/>
    </row>
    <row r="233" spans="1:14" x14ac:dyDescent="0.3">
      <c r="A233" s="74">
        <v>10303</v>
      </c>
      <c r="B233" s="74" t="s">
        <v>172</v>
      </c>
      <c r="C233" s="193">
        <v>4604657</v>
      </c>
      <c r="D233" s="193">
        <v>5906299</v>
      </c>
      <c r="E233" s="144"/>
      <c r="F233" s="90">
        <f t="shared" si="6"/>
        <v>1301642</v>
      </c>
      <c r="G233" s="145">
        <f t="shared" si="7"/>
        <v>1</v>
      </c>
      <c r="H233" s="99"/>
      <c r="I233" s="106"/>
      <c r="J233" s="106"/>
      <c r="M233" s="178"/>
      <c r="N233" s="106"/>
    </row>
    <row r="234" spans="1:14" x14ac:dyDescent="0.3">
      <c r="A234" s="74">
        <v>10304</v>
      </c>
      <c r="B234" s="74" t="s">
        <v>204</v>
      </c>
      <c r="C234" s="193">
        <v>0</v>
      </c>
      <c r="D234" s="193">
        <v>0</v>
      </c>
      <c r="E234" s="144"/>
      <c r="F234" s="90">
        <f t="shared" si="6"/>
        <v>0</v>
      </c>
      <c r="G234" s="145">
        <f t="shared" si="7"/>
        <v>0</v>
      </c>
      <c r="H234" s="99"/>
      <c r="I234" s="106"/>
      <c r="J234" s="106"/>
      <c r="M234" s="178"/>
      <c r="N234" s="106"/>
    </row>
    <row r="235" spans="1:14" x14ac:dyDescent="0.3">
      <c r="A235" s="74">
        <v>10305</v>
      </c>
      <c r="B235" s="74" t="s">
        <v>200</v>
      </c>
      <c r="C235" s="193">
        <v>3186544</v>
      </c>
      <c r="D235" s="193">
        <v>4010947</v>
      </c>
      <c r="E235" s="144"/>
      <c r="F235" s="90">
        <f t="shared" si="6"/>
        <v>824403</v>
      </c>
      <c r="G235" s="145">
        <f t="shared" si="7"/>
        <v>1</v>
      </c>
      <c r="H235" s="99"/>
      <c r="I235" s="106"/>
      <c r="J235" s="106"/>
      <c r="M235" s="178"/>
      <c r="N235" s="106"/>
    </row>
    <row r="236" spans="1:14" x14ac:dyDescent="0.3">
      <c r="A236" s="74">
        <v>10306</v>
      </c>
      <c r="B236" s="74" t="s">
        <v>333</v>
      </c>
      <c r="C236" s="193">
        <v>3519748</v>
      </c>
      <c r="D236" s="193">
        <v>4268448</v>
      </c>
      <c r="E236" s="144"/>
      <c r="F236" s="90">
        <f t="shared" si="6"/>
        <v>748700</v>
      </c>
      <c r="G236" s="145">
        <f t="shared" si="7"/>
        <v>1</v>
      </c>
      <c r="H236" s="99"/>
      <c r="I236" s="106"/>
      <c r="J236" s="106"/>
      <c r="M236" s="178"/>
      <c r="N236" s="106"/>
    </row>
    <row r="237" spans="1:14" x14ac:dyDescent="0.3">
      <c r="A237" s="74">
        <v>10307</v>
      </c>
      <c r="B237" s="74" t="s">
        <v>226</v>
      </c>
      <c r="C237" s="193">
        <v>3089944</v>
      </c>
      <c r="D237" s="193">
        <v>3960986</v>
      </c>
      <c r="E237" s="144"/>
      <c r="F237" s="90">
        <f t="shared" si="6"/>
        <v>871042</v>
      </c>
      <c r="G237" s="145">
        <f t="shared" si="7"/>
        <v>1</v>
      </c>
      <c r="H237" s="99"/>
      <c r="I237" s="106"/>
      <c r="J237" s="106"/>
      <c r="M237" s="178"/>
      <c r="N237" s="106"/>
    </row>
    <row r="238" spans="1:14" x14ac:dyDescent="0.3">
      <c r="A238" s="74">
        <v>10401</v>
      </c>
      <c r="B238" s="74" t="s">
        <v>207</v>
      </c>
      <c r="C238" s="193">
        <v>2513748</v>
      </c>
      <c r="D238" s="193">
        <v>3069776</v>
      </c>
      <c r="E238" s="144"/>
      <c r="F238" s="90">
        <f t="shared" si="6"/>
        <v>556028</v>
      </c>
      <c r="G238" s="145">
        <f t="shared" si="7"/>
        <v>1</v>
      </c>
      <c r="H238" s="99"/>
      <c r="I238" s="106"/>
      <c r="J238" s="106"/>
      <c r="M238" s="178"/>
      <c r="N238" s="106"/>
    </row>
    <row r="239" spans="1:14" x14ac:dyDescent="0.3">
      <c r="A239" s="74">
        <v>10402</v>
      </c>
      <c r="B239" s="74" t="s">
        <v>197</v>
      </c>
      <c r="C239" s="193">
        <v>2662186</v>
      </c>
      <c r="D239" s="193">
        <v>2754016</v>
      </c>
      <c r="E239" s="144"/>
      <c r="F239" s="90">
        <f t="shared" si="6"/>
        <v>91830</v>
      </c>
      <c r="G239" s="145">
        <f t="shared" si="7"/>
        <v>1</v>
      </c>
      <c r="H239" s="99"/>
      <c r="I239" s="106"/>
      <c r="J239" s="106"/>
      <c r="M239" s="178"/>
      <c r="N239" s="106"/>
    </row>
    <row r="240" spans="1:14" x14ac:dyDescent="0.3">
      <c r="A240" s="74">
        <v>10403</v>
      </c>
      <c r="B240" s="74" t="s">
        <v>192</v>
      </c>
      <c r="C240" s="193">
        <v>2843020</v>
      </c>
      <c r="D240" s="193">
        <v>3510467</v>
      </c>
      <c r="E240" s="144"/>
      <c r="F240" s="90">
        <f t="shared" si="6"/>
        <v>667447</v>
      </c>
      <c r="G240" s="145">
        <f t="shared" si="7"/>
        <v>1</v>
      </c>
      <c r="H240" s="99"/>
      <c r="I240" s="106"/>
      <c r="J240" s="106"/>
      <c r="M240" s="178"/>
      <c r="N240" s="106"/>
    </row>
    <row r="241" spans="1:14" x14ac:dyDescent="0.3">
      <c r="A241" s="74">
        <v>10404</v>
      </c>
      <c r="B241" s="74" t="s">
        <v>202</v>
      </c>
      <c r="C241" s="193">
        <v>1549000</v>
      </c>
      <c r="D241" s="193">
        <v>1889068</v>
      </c>
      <c r="E241" s="144"/>
      <c r="F241" s="90">
        <f t="shared" si="6"/>
        <v>340068</v>
      </c>
      <c r="G241" s="145">
        <f t="shared" si="7"/>
        <v>1</v>
      </c>
      <c r="H241" s="99"/>
      <c r="I241" s="106"/>
      <c r="J241" s="106"/>
      <c r="M241" s="178"/>
      <c r="N241" s="106"/>
    </row>
    <row r="242" spans="1:14" x14ac:dyDescent="0.3">
      <c r="A242" s="74">
        <v>11101</v>
      </c>
      <c r="B242" s="74" t="s">
        <v>349</v>
      </c>
      <c r="C242" s="193">
        <v>13108537</v>
      </c>
      <c r="D242" s="193">
        <v>16108351</v>
      </c>
      <c r="E242" s="144"/>
      <c r="F242" s="90">
        <f t="shared" si="6"/>
        <v>2999814</v>
      </c>
      <c r="G242" s="145">
        <f t="shared" si="7"/>
        <v>1</v>
      </c>
      <c r="H242" s="99"/>
      <c r="I242" s="106"/>
      <c r="J242" s="106"/>
      <c r="M242" s="178"/>
      <c r="N242" s="106"/>
    </row>
    <row r="243" spans="1:14" x14ac:dyDescent="0.3">
      <c r="A243" s="74">
        <v>11102</v>
      </c>
      <c r="B243" s="74" t="s">
        <v>327</v>
      </c>
      <c r="C243" s="193">
        <v>1623326</v>
      </c>
      <c r="D243" s="193">
        <v>2179557</v>
      </c>
      <c r="E243" s="144"/>
      <c r="F243" s="90">
        <f t="shared" si="6"/>
        <v>556231</v>
      </c>
      <c r="G243" s="145">
        <f t="shared" si="7"/>
        <v>1</v>
      </c>
      <c r="H243" s="99"/>
      <c r="I243" s="106"/>
      <c r="J243" s="106"/>
      <c r="M243" s="178"/>
      <c r="N243" s="106"/>
    </row>
    <row r="244" spans="1:14" x14ac:dyDescent="0.3">
      <c r="A244" s="74">
        <v>11201</v>
      </c>
      <c r="B244" s="74" t="s">
        <v>350</v>
      </c>
      <c r="C244" s="193">
        <v>6979116</v>
      </c>
      <c r="D244" s="193">
        <v>7989389</v>
      </c>
      <c r="E244" s="144"/>
      <c r="F244" s="90">
        <f t="shared" si="6"/>
        <v>1010273</v>
      </c>
      <c r="G244" s="145">
        <f t="shared" si="7"/>
        <v>1</v>
      </c>
      <c r="H244" s="99"/>
      <c r="I244" s="106"/>
      <c r="J244" s="106"/>
      <c r="M244" s="178"/>
      <c r="N244" s="106"/>
    </row>
    <row r="245" spans="1:14" x14ac:dyDescent="0.3">
      <c r="A245" s="74">
        <v>11202</v>
      </c>
      <c r="B245" s="74" t="s">
        <v>208</v>
      </c>
      <c r="C245" s="193">
        <v>2378650</v>
      </c>
      <c r="D245" s="193">
        <v>3057424</v>
      </c>
      <c r="E245" s="144"/>
      <c r="F245" s="90">
        <f t="shared" si="6"/>
        <v>678774</v>
      </c>
      <c r="G245" s="145">
        <f t="shared" si="7"/>
        <v>1</v>
      </c>
      <c r="H245" s="99"/>
      <c r="I245" s="106"/>
      <c r="J245" s="106"/>
      <c r="M245" s="178"/>
      <c r="N245" s="106"/>
    </row>
    <row r="246" spans="1:14" x14ac:dyDescent="0.3">
      <c r="A246" s="74">
        <v>11203</v>
      </c>
      <c r="B246" s="74" t="s">
        <v>277</v>
      </c>
      <c r="C246" s="193">
        <v>2307021</v>
      </c>
      <c r="D246" s="193">
        <v>2358470</v>
      </c>
      <c r="E246" s="144"/>
      <c r="F246" s="90">
        <f t="shared" si="6"/>
        <v>51449</v>
      </c>
      <c r="G246" s="145">
        <f t="shared" si="7"/>
        <v>1</v>
      </c>
      <c r="H246" s="99"/>
      <c r="I246" s="106"/>
      <c r="J246" s="106"/>
      <c r="M246" s="178"/>
      <c r="N246" s="106"/>
    </row>
    <row r="247" spans="1:14" x14ac:dyDescent="0.3">
      <c r="A247" s="74">
        <v>11301</v>
      </c>
      <c r="B247" s="74" t="s">
        <v>219</v>
      </c>
      <c r="C247" s="193">
        <v>2023789</v>
      </c>
      <c r="D247" s="193">
        <v>2414415</v>
      </c>
      <c r="E247" s="144"/>
      <c r="F247" s="90">
        <f t="shared" si="6"/>
        <v>390626</v>
      </c>
      <c r="G247" s="145">
        <f t="shared" si="7"/>
        <v>1</v>
      </c>
      <c r="H247" s="99"/>
      <c r="I247" s="106"/>
      <c r="J247" s="106"/>
      <c r="M247" s="178"/>
      <c r="N247" s="106"/>
    </row>
    <row r="248" spans="1:14" x14ac:dyDescent="0.3">
      <c r="A248" s="74">
        <v>11302</v>
      </c>
      <c r="B248" s="74" t="s">
        <v>332</v>
      </c>
      <c r="C248" s="193">
        <v>1362039</v>
      </c>
      <c r="D248" s="193">
        <v>1807901</v>
      </c>
      <c r="E248" s="144"/>
      <c r="F248" s="90">
        <f t="shared" si="6"/>
        <v>445862</v>
      </c>
      <c r="G248" s="145">
        <f t="shared" si="7"/>
        <v>1</v>
      </c>
      <c r="H248" s="99"/>
      <c r="I248" s="106"/>
      <c r="J248" s="106"/>
      <c r="M248" s="178"/>
      <c r="N248" s="106"/>
    </row>
    <row r="249" spans="1:14" x14ac:dyDescent="0.3">
      <c r="A249" s="74">
        <v>11303</v>
      </c>
      <c r="B249" s="74" t="s">
        <v>240</v>
      </c>
      <c r="C249" s="193">
        <v>1400480</v>
      </c>
      <c r="D249" s="193">
        <v>1771319</v>
      </c>
      <c r="E249" s="144"/>
      <c r="F249" s="90">
        <f t="shared" si="6"/>
        <v>370839</v>
      </c>
      <c r="G249" s="145">
        <f t="shared" si="7"/>
        <v>1</v>
      </c>
      <c r="H249" s="99"/>
      <c r="I249" s="106"/>
      <c r="J249" s="106"/>
      <c r="M249" s="178"/>
      <c r="N249" s="106"/>
    </row>
    <row r="250" spans="1:14" x14ac:dyDescent="0.3">
      <c r="A250" s="74">
        <v>11401</v>
      </c>
      <c r="B250" s="74" t="s">
        <v>158</v>
      </c>
      <c r="C250" s="193">
        <v>3291901</v>
      </c>
      <c r="D250" s="193">
        <v>4150154</v>
      </c>
      <c r="E250" s="144"/>
      <c r="F250" s="90">
        <f t="shared" si="6"/>
        <v>858253</v>
      </c>
      <c r="G250" s="145">
        <f t="shared" si="7"/>
        <v>1</v>
      </c>
      <c r="H250" s="99"/>
      <c r="I250" s="106"/>
      <c r="J250" s="106"/>
      <c r="M250" s="178"/>
      <c r="N250" s="106"/>
    </row>
    <row r="251" spans="1:14" x14ac:dyDescent="0.3">
      <c r="A251" s="74">
        <v>11402</v>
      </c>
      <c r="B251" s="74" t="s">
        <v>170</v>
      </c>
      <c r="C251" s="193">
        <v>2201488</v>
      </c>
      <c r="D251" s="193">
        <v>2608136</v>
      </c>
      <c r="E251" s="144"/>
      <c r="F251" s="90">
        <f t="shared" si="6"/>
        <v>406648</v>
      </c>
      <c r="G251" s="145">
        <f t="shared" si="7"/>
        <v>1</v>
      </c>
      <c r="H251" s="99"/>
      <c r="I251" s="106"/>
      <c r="J251" s="106"/>
      <c r="M251" s="178"/>
      <c r="N251" s="106"/>
    </row>
    <row r="252" spans="1:14" x14ac:dyDescent="0.3">
      <c r="A252" s="74">
        <v>12101</v>
      </c>
      <c r="B252" s="74" t="s">
        <v>51</v>
      </c>
      <c r="C252" s="193">
        <v>27814238</v>
      </c>
      <c r="D252" s="193">
        <v>33293919</v>
      </c>
      <c r="E252" s="144"/>
      <c r="F252" s="90">
        <f t="shared" si="6"/>
        <v>5479681</v>
      </c>
      <c r="G252" s="145">
        <f t="shared" si="7"/>
        <v>1</v>
      </c>
      <c r="H252" s="99"/>
      <c r="I252" s="106"/>
      <c r="J252" s="106"/>
      <c r="M252" s="178"/>
      <c r="N252" s="106"/>
    </row>
    <row r="253" spans="1:14" x14ac:dyDescent="0.3">
      <c r="A253" s="74">
        <v>12102</v>
      </c>
      <c r="B253" s="74" t="s">
        <v>247</v>
      </c>
      <c r="C253" s="193">
        <v>1395630</v>
      </c>
      <c r="D253" s="193">
        <v>1524428</v>
      </c>
      <c r="E253" s="144"/>
      <c r="F253" s="90">
        <f t="shared" si="6"/>
        <v>128798</v>
      </c>
      <c r="G253" s="145">
        <f t="shared" si="7"/>
        <v>1</v>
      </c>
      <c r="H253" s="99"/>
      <c r="I253" s="106"/>
      <c r="J253" s="106"/>
      <c r="M253" s="178"/>
      <c r="N253" s="106"/>
    </row>
    <row r="254" spans="1:14" x14ac:dyDescent="0.3">
      <c r="A254" s="74">
        <v>12103</v>
      </c>
      <c r="B254" s="74" t="s">
        <v>243</v>
      </c>
      <c r="C254" s="193">
        <v>1637650</v>
      </c>
      <c r="D254" s="193">
        <v>1874236</v>
      </c>
      <c r="E254" s="144"/>
      <c r="F254" s="90">
        <f t="shared" si="6"/>
        <v>236586</v>
      </c>
      <c r="G254" s="145">
        <f t="shared" si="7"/>
        <v>1</v>
      </c>
      <c r="H254" s="99"/>
      <c r="I254" s="106"/>
      <c r="J254" s="106"/>
      <c r="M254" s="178"/>
      <c r="N254" s="106"/>
    </row>
    <row r="255" spans="1:14" x14ac:dyDescent="0.3">
      <c r="A255" s="74">
        <v>12104</v>
      </c>
      <c r="B255" s="74" t="s">
        <v>149</v>
      </c>
      <c r="C255" s="193">
        <v>1317590</v>
      </c>
      <c r="D255" s="193">
        <v>1771587</v>
      </c>
      <c r="E255" s="144"/>
      <c r="F255" s="90">
        <f t="shared" si="6"/>
        <v>453997</v>
      </c>
      <c r="G255" s="145">
        <f t="shared" si="7"/>
        <v>1</v>
      </c>
      <c r="H255" s="99"/>
      <c r="I255" s="106"/>
      <c r="J255" s="106"/>
      <c r="M255" s="178"/>
      <c r="N255" s="106"/>
    </row>
    <row r="256" spans="1:14" x14ac:dyDescent="0.3">
      <c r="A256" s="74">
        <v>12201</v>
      </c>
      <c r="B256" s="74" t="s">
        <v>220</v>
      </c>
      <c r="C256" s="193">
        <v>2674000</v>
      </c>
      <c r="D256" s="193">
        <v>3702925</v>
      </c>
      <c r="E256" s="144"/>
      <c r="F256" s="90">
        <f t="shared" si="6"/>
        <v>1028925</v>
      </c>
      <c r="G256" s="145">
        <f t="shared" si="7"/>
        <v>1</v>
      </c>
      <c r="H256" s="99"/>
      <c r="I256" s="106"/>
      <c r="J256" s="106"/>
      <c r="M256" s="178"/>
      <c r="N256" s="106"/>
    </row>
    <row r="257" spans="1:14" x14ac:dyDescent="0.3">
      <c r="A257" s="74">
        <v>12301</v>
      </c>
      <c r="B257" s="74" t="s">
        <v>182</v>
      </c>
      <c r="C257" s="193">
        <v>3443526</v>
      </c>
      <c r="D257" s="193">
        <v>3946904</v>
      </c>
      <c r="E257" s="144"/>
      <c r="F257" s="90">
        <f t="shared" si="6"/>
        <v>503378</v>
      </c>
      <c r="G257" s="145">
        <f t="shared" si="7"/>
        <v>1</v>
      </c>
      <c r="H257" s="99"/>
      <c r="I257" s="106"/>
      <c r="J257" s="106"/>
      <c r="M257" s="178"/>
      <c r="N257" s="106"/>
    </row>
    <row r="258" spans="1:14" x14ac:dyDescent="0.3">
      <c r="A258" s="74">
        <v>12302</v>
      </c>
      <c r="B258" s="74" t="s">
        <v>152</v>
      </c>
      <c r="C258" s="193">
        <v>1353527</v>
      </c>
      <c r="D258" s="193">
        <v>1750260</v>
      </c>
      <c r="E258" s="144"/>
      <c r="F258" s="90">
        <f t="shared" si="6"/>
        <v>396733</v>
      </c>
      <c r="G258" s="145">
        <f t="shared" si="7"/>
        <v>1</v>
      </c>
      <c r="H258" s="99"/>
      <c r="I258" s="106"/>
      <c r="J258" s="106"/>
      <c r="M258" s="178"/>
      <c r="N258" s="106"/>
    </row>
    <row r="259" spans="1:14" x14ac:dyDescent="0.3">
      <c r="A259" s="74">
        <v>12303</v>
      </c>
      <c r="B259" s="74" t="s">
        <v>253</v>
      </c>
      <c r="C259" s="193">
        <v>1279550</v>
      </c>
      <c r="D259" s="193">
        <v>1627224</v>
      </c>
      <c r="E259" s="144"/>
      <c r="F259" s="90">
        <f t="shared" si="6"/>
        <v>347674</v>
      </c>
      <c r="G259" s="145">
        <f t="shared" si="7"/>
        <v>1</v>
      </c>
      <c r="H259" s="99"/>
      <c r="I259" s="106"/>
      <c r="J259" s="106"/>
      <c r="M259" s="178"/>
      <c r="N259" s="106"/>
    </row>
    <row r="260" spans="1:14" x14ac:dyDescent="0.3">
      <c r="A260" s="74">
        <v>12401</v>
      </c>
      <c r="B260" s="74" t="s">
        <v>89</v>
      </c>
      <c r="C260" s="193">
        <v>7258434</v>
      </c>
      <c r="D260" s="193">
        <v>8395356</v>
      </c>
      <c r="E260" s="144"/>
      <c r="F260" s="90">
        <f t="shared" si="6"/>
        <v>1136922</v>
      </c>
      <c r="G260" s="145">
        <f t="shared" si="7"/>
        <v>1</v>
      </c>
      <c r="H260" s="99"/>
      <c r="I260" s="106"/>
      <c r="J260" s="106"/>
      <c r="M260" s="178"/>
      <c r="N260" s="106"/>
    </row>
    <row r="261" spans="1:14" x14ac:dyDescent="0.3">
      <c r="A261" s="74">
        <v>12402</v>
      </c>
      <c r="B261" s="74" t="s">
        <v>255</v>
      </c>
      <c r="C261" s="193">
        <v>1771000</v>
      </c>
      <c r="D261" s="193">
        <v>2097433</v>
      </c>
      <c r="E261" s="144"/>
      <c r="F261" s="90">
        <f t="shared" si="6"/>
        <v>326433</v>
      </c>
      <c r="G261" s="145">
        <f t="shared" si="7"/>
        <v>1</v>
      </c>
      <c r="H261" s="99"/>
      <c r="I261" s="106"/>
      <c r="J261" s="106"/>
      <c r="M261" s="178"/>
      <c r="N261" s="106"/>
    </row>
    <row r="262" spans="1:14" x14ac:dyDescent="0.3">
      <c r="A262" s="74">
        <v>13101</v>
      </c>
      <c r="B262" s="74" t="s">
        <v>7</v>
      </c>
      <c r="C262" s="193">
        <v>178072656</v>
      </c>
      <c r="D262" s="193">
        <v>175376903</v>
      </c>
      <c r="E262" s="144"/>
      <c r="F262" s="90">
        <f t="shared" si="6"/>
        <v>-2695753</v>
      </c>
      <c r="G262" s="145">
        <f t="shared" si="7"/>
        <v>0.93575031524198171</v>
      </c>
      <c r="H262" s="99"/>
      <c r="I262" s="106"/>
      <c r="J262" s="106"/>
      <c r="M262" s="178"/>
      <c r="N262" s="106"/>
    </row>
    <row r="263" spans="1:14" x14ac:dyDescent="0.3">
      <c r="A263" s="74">
        <v>13102</v>
      </c>
      <c r="B263" s="74" t="s">
        <v>21</v>
      </c>
      <c r="C263" s="193">
        <v>21355138</v>
      </c>
      <c r="D263" s="193">
        <v>25131815</v>
      </c>
      <c r="E263" s="144"/>
      <c r="F263" s="90">
        <f t="shared" ref="F263:F326" si="8">+D263-C263</f>
        <v>3776677</v>
      </c>
      <c r="G263" s="145">
        <f t="shared" ref="G263:G326" si="9">IF(F263&gt;0,1,IF(F263&lt;0,1-(F263/$F$4),0))</f>
        <v>1</v>
      </c>
      <c r="H263" s="99"/>
      <c r="I263" s="106"/>
      <c r="J263" s="106"/>
      <c r="M263" s="178"/>
      <c r="N263" s="106"/>
    </row>
    <row r="264" spans="1:14" x14ac:dyDescent="0.3">
      <c r="A264" s="74">
        <v>13103</v>
      </c>
      <c r="B264" s="74" t="s">
        <v>46</v>
      </c>
      <c r="C264" s="193">
        <v>23462899</v>
      </c>
      <c r="D264" s="193">
        <v>23743710</v>
      </c>
      <c r="E264" s="134"/>
      <c r="F264" s="90">
        <f t="shared" si="8"/>
        <v>280811</v>
      </c>
      <c r="G264" s="145">
        <f t="shared" si="9"/>
        <v>1</v>
      </c>
      <c r="H264" s="99"/>
      <c r="I264" s="106"/>
      <c r="J264" s="106"/>
      <c r="M264" s="178"/>
      <c r="N264" s="106"/>
    </row>
    <row r="265" spans="1:14" x14ac:dyDescent="0.3">
      <c r="A265" s="74">
        <v>13104</v>
      </c>
      <c r="B265" s="74" t="s">
        <v>43</v>
      </c>
      <c r="C265" s="193">
        <v>21239992</v>
      </c>
      <c r="D265" s="193">
        <v>24032260</v>
      </c>
      <c r="E265" s="144"/>
      <c r="F265" s="90">
        <f t="shared" si="8"/>
        <v>2792268</v>
      </c>
      <c r="G265" s="145">
        <f t="shared" si="9"/>
        <v>1</v>
      </c>
      <c r="H265" s="99"/>
      <c r="I265" s="106"/>
      <c r="J265" s="106"/>
      <c r="M265" s="178"/>
      <c r="N265" s="106"/>
    </row>
    <row r="266" spans="1:14" x14ac:dyDescent="0.3">
      <c r="A266" s="74">
        <v>13105</v>
      </c>
      <c r="B266" s="74" t="s">
        <v>49</v>
      </c>
      <c r="C266" s="193">
        <v>28241897</v>
      </c>
      <c r="D266" s="193">
        <v>32146006</v>
      </c>
      <c r="E266" s="144"/>
      <c r="F266" s="90">
        <f t="shared" si="8"/>
        <v>3904109</v>
      </c>
      <c r="G266" s="145">
        <f t="shared" si="9"/>
        <v>1</v>
      </c>
      <c r="H266" s="99"/>
      <c r="I266" s="106"/>
      <c r="J266" s="106"/>
      <c r="M266" s="178"/>
      <c r="N266" s="106"/>
    </row>
    <row r="267" spans="1:14" x14ac:dyDescent="0.3">
      <c r="A267" s="74">
        <v>13106</v>
      </c>
      <c r="B267" s="74" t="s">
        <v>23</v>
      </c>
      <c r="C267" s="193">
        <v>34530545</v>
      </c>
      <c r="D267" s="193">
        <v>33388415</v>
      </c>
      <c r="E267" s="144"/>
      <c r="F267" s="90">
        <f t="shared" si="8"/>
        <v>-1142130</v>
      </c>
      <c r="G267" s="145">
        <f t="shared" si="9"/>
        <v>0.97277885160373545</v>
      </c>
      <c r="H267" s="99"/>
      <c r="I267" s="106"/>
      <c r="J267" s="106"/>
      <c r="M267" s="178"/>
      <c r="N267" s="106"/>
    </row>
    <row r="268" spans="1:14" x14ac:dyDescent="0.3">
      <c r="A268" s="74">
        <v>13107</v>
      </c>
      <c r="B268" s="74" t="s">
        <v>11</v>
      </c>
      <c r="C268" s="193">
        <v>37315205</v>
      </c>
      <c r="D268" s="193">
        <v>46260545</v>
      </c>
      <c r="E268" s="144"/>
      <c r="F268" s="90">
        <f t="shared" si="8"/>
        <v>8945340</v>
      </c>
      <c r="G268" s="145">
        <f t="shared" si="9"/>
        <v>1</v>
      </c>
      <c r="H268" s="99"/>
      <c r="I268" s="106"/>
      <c r="J268" s="106"/>
      <c r="M268" s="178"/>
      <c r="N268" s="106"/>
    </row>
    <row r="269" spans="1:14" x14ac:dyDescent="0.3">
      <c r="A269" s="74">
        <v>13108</v>
      </c>
      <c r="B269" s="74" t="s">
        <v>26</v>
      </c>
      <c r="C269" s="193">
        <v>21371057</v>
      </c>
      <c r="D269" s="193">
        <v>21632141</v>
      </c>
      <c r="E269" s="144"/>
      <c r="F269" s="90">
        <f t="shared" si="8"/>
        <v>261084</v>
      </c>
      <c r="G269" s="145">
        <f t="shared" si="9"/>
        <v>1</v>
      </c>
      <c r="H269" s="99"/>
      <c r="I269" s="106"/>
      <c r="J269" s="106"/>
      <c r="M269" s="178"/>
      <c r="N269" s="106"/>
    </row>
    <row r="270" spans="1:14" x14ac:dyDescent="0.3">
      <c r="A270" s="74">
        <v>13109</v>
      </c>
      <c r="B270" s="74" t="s">
        <v>20</v>
      </c>
      <c r="C270" s="193">
        <v>15333765</v>
      </c>
      <c r="D270" s="193">
        <v>19030468</v>
      </c>
      <c r="E270" s="144"/>
      <c r="F270" s="90">
        <f t="shared" si="8"/>
        <v>3696703</v>
      </c>
      <c r="G270" s="145">
        <f t="shared" si="9"/>
        <v>1</v>
      </c>
      <c r="H270" s="99"/>
      <c r="I270" s="106"/>
      <c r="J270" s="106"/>
      <c r="M270" s="178"/>
      <c r="N270" s="106"/>
    </row>
    <row r="271" spans="1:14" x14ac:dyDescent="0.3">
      <c r="A271" s="74">
        <v>13110</v>
      </c>
      <c r="B271" s="74" t="s">
        <v>35</v>
      </c>
      <c r="C271" s="193">
        <v>74417324</v>
      </c>
      <c r="D271" s="193">
        <v>87095739</v>
      </c>
      <c r="E271" s="144"/>
      <c r="F271" s="90">
        <f t="shared" si="8"/>
        <v>12678415</v>
      </c>
      <c r="G271" s="145">
        <f t="shared" si="9"/>
        <v>1</v>
      </c>
      <c r="H271" s="99"/>
      <c r="I271" s="106"/>
      <c r="J271" s="106"/>
      <c r="M271" s="178"/>
      <c r="N271" s="106"/>
    </row>
    <row r="272" spans="1:14" x14ac:dyDescent="0.3">
      <c r="A272" s="74">
        <v>13111</v>
      </c>
      <c r="B272" s="74" t="s">
        <v>36</v>
      </c>
      <c r="C272" s="193">
        <v>20624296</v>
      </c>
      <c r="D272" s="193">
        <v>23079195</v>
      </c>
      <c r="E272" s="144"/>
      <c r="F272" s="90">
        <f t="shared" si="8"/>
        <v>2454899</v>
      </c>
      <c r="G272" s="145">
        <f t="shared" si="9"/>
        <v>1</v>
      </c>
      <c r="H272" s="99"/>
      <c r="I272" s="106"/>
      <c r="J272" s="106"/>
      <c r="M272" s="178"/>
      <c r="N272" s="106"/>
    </row>
    <row r="273" spans="1:14" x14ac:dyDescent="0.3">
      <c r="A273" s="74">
        <v>13112</v>
      </c>
      <c r="B273" s="74" t="s">
        <v>27</v>
      </c>
      <c r="C273" s="193">
        <v>33096941</v>
      </c>
      <c r="D273" s="193">
        <v>34641346</v>
      </c>
      <c r="E273" s="144"/>
      <c r="F273" s="90">
        <f t="shared" si="8"/>
        <v>1544405</v>
      </c>
      <c r="G273" s="145">
        <f t="shared" si="9"/>
        <v>1</v>
      </c>
      <c r="H273" s="99"/>
      <c r="I273" s="106"/>
      <c r="J273" s="106"/>
      <c r="M273" s="178"/>
      <c r="N273" s="106"/>
    </row>
    <row r="274" spans="1:14" x14ac:dyDescent="0.3">
      <c r="A274" s="74">
        <v>13113</v>
      </c>
      <c r="B274" s="74" t="s">
        <v>18</v>
      </c>
      <c r="C274" s="193">
        <v>33683408</v>
      </c>
      <c r="D274" s="193">
        <v>38924737</v>
      </c>
      <c r="E274" s="144"/>
      <c r="F274" s="90">
        <f t="shared" si="8"/>
        <v>5241329</v>
      </c>
      <c r="G274" s="145">
        <f t="shared" si="9"/>
        <v>1</v>
      </c>
      <c r="H274" s="99"/>
      <c r="I274" s="106"/>
      <c r="J274" s="106"/>
      <c r="M274" s="178"/>
      <c r="N274" s="106"/>
    </row>
    <row r="275" spans="1:14" x14ac:dyDescent="0.3">
      <c r="A275" s="74">
        <v>13114</v>
      </c>
      <c r="B275" s="74" t="s">
        <v>3</v>
      </c>
      <c r="C275" s="193">
        <v>346268500</v>
      </c>
      <c r="D275" s="193">
        <v>333842400</v>
      </c>
      <c r="E275" s="144"/>
      <c r="F275" s="90">
        <f t="shared" si="8"/>
        <v>-12426100</v>
      </c>
      <c r="G275" s="145">
        <f t="shared" si="9"/>
        <v>0.70384044540742008</v>
      </c>
      <c r="H275" s="99"/>
      <c r="I275" s="106"/>
      <c r="J275" s="106"/>
      <c r="M275" s="178"/>
      <c r="N275" s="106"/>
    </row>
    <row r="276" spans="1:14" x14ac:dyDescent="0.3">
      <c r="A276" s="74">
        <v>13115</v>
      </c>
      <c r="B276" s="74" t="s">
        <v>9</v>
      </c>
      <c r="C276" s="193">
        <v>102564116</v>
      </c>
      <c r="D276" s="193">
        <v>116940905</v>
      </c>
      <c r="E276" s="144"/>
      <c r="F276" s="90">
        <f t="shared" si="8"/>
        <v>14376789</v>
      </c>
      <c r="G276" s="145">
        <f t="shared" si="9"/>
        <v>1</v>
      </c>
      <c r="H276" s="99"/>
      <c r="I276" s="106"/>
      <c r="J276" s="106"/>
      <c r="M276" s="178"/>
      <c r="N276" s="106"/>
    </row>
    <row r="277" spans="1:14" x14ac:dyDescent="0.3">
      <c r="A277" s="74">
        <v>13116</v>
      </c>
      <c r="B277" s="74" t="s">
        <v>33</v>
      </c>
      <c r="C277" s="193">
        <v>19241897</v>
      </c>
      <c r="D277" s="193">
        <v>20036667</v>
      </c>
      <c r="E277" s="144"/>
      <c r="F277" s="90">
        <f t="shared" si="8"/>
        <v>794770</v>
      </c>
      <c r="G277" s="145">
        <f t="shared" si="9"/>
        <v>1</v>
      </c>
      <c r="H277" s="99"/>
      <c r="I277" s="106"/>
      <c r="J277" s="106"/>
      <c r="M277" s="178"/>
      <c r="N277" s="106"/>
    </row>
    <row r="278" spans="1:14" x14ac:dyDescent="0.3">
      <c r="A278" s="74">
        <v>13117</v>
      </c>
      <c r="B278" s="74" t="s">
        <v>44</v>
      </c>
      <c r="C278" s="193">
        <v>17128801</v>
      </c>
      <c r="D278" s="193">
        <v>18111047</v>
      </c>
      <c r="E278" s="144"/>
      <c r="F278" s="90">
        <f t="shared" si="8"/>
        <v>982246</v>
      </c>
      <c r="G278" s="145">
        <f t="shared" si="9"/>
        <v>1</v>
      </c>
      <c r="H278" s="99"/>
      <c r="I278" s="106"/>
      <c r="J278" s="106"/>
      <c r="M278" s="178"/>
      <c r="N278" s="106"/>
    </row>
    <row r="279" spans="1:14" x14ac:dyDescent="0.3">
      <c r="A279" s="74">
        <v>13118</v>
      </c>
      <c r="B279" s="74" t="s">
        <v>16</v>
      </c>
      <c r="C279" s="193">
        <v>24519500</v>
      </c>
      <c r="D279" s="193">
        <v>25879603</v>
      </c>
      <c r="E279" s="144"/>
      <c r="F279" s="90">
        <f t="shared" si="8"/>
        <v>1360103</v>
      </c>
      <c r="G279" s="145">
        <f t="shared" si="9"/>
        <v>1</v>
      </c>
      <c r="H279" s="99"/>
      <c r="I279" s="106"/>
      <c r="J279" s="106"/>
      <c r="M279" s="178"/>
      <c r="N279" s="106"/>
    </row>
    <row r="280" spans="1:14" x14ac:dyDescent="0.3">
      <c r="A280" s="74">
        <v>13119</v>
      </c>
      <c r="B280" s="74" t="s">
        <v>8</v>
      </c>
      <c r="C280" s="193">
        <v>126401379</v>
      </c>
      <c r="D280" s="193">
        <v>142425690</v>
      </c>
      <c r="E280" s="144"/>
      <c r="F280" s="90">
        <f t="shared" si="8"/>
        <v>16024311</v>
      </c>
      <c r="G280" s="145">
        <f t="shared" si="9"/>
        <v>1</v>
      </c>
      <c r="H280" s="99"/>
      <c r="I280" s="106"/>
      <c r="J280" s="106"/>
      <c r="M280" s="178"/>
      <c r="N280" s="106"/>
    </row>
    <row r="281" spans="1:14" x14ac:dyDescent="0.3">
      <c r="A281" s="74">
        <v>13120</v>
      </c>
      <c r="B281" s="74" t="s">
        <v>31</v>
      </c>
      <c r="C281" s="193">
        <v>54164168</v>
      </c>
      <c r="D281" s="193">
        <v>52517784</v>
      </c>
      <c r="E281" s="144"/>
      <c r="F281" s="90">
        <f t="shared" si="8"/>
        <v>-1646384</v>
      </c>
      <c r="G281" s="145">
        <f t="shared" si="9"/>
        <v>0.96076062866640777</v>
      </c>
      <c r="H281" s="99"/>
      <c r="I281" s="106"/>
      <c r="J281" s="106"/>
      <c r="M281" s="178"/>
      <c r="N281" s="106"/>
    </row>
    <row r="282" spans="1:14" x14ac:dyDescent="0.3">
      <c r="A282" s="74">
        <v>13121</v>
      </c>
      <c r="B282" s="74" t="s">
        <v>45</v>
      </c>
      <c r="C282" s="193">
        <v>16780506</v>
      </c>
      <c r="D282" s="193">
        <v>19030278</v>
      </c>
      <c r="E282" s="144"/>
      <c r="F282" s="90">
        <f t="shared" si="8"/>
        <v>2249772</v>
      </c>
      <c r="G282" s="145">
        <f t="shared" si="9"/>
        <v>1</v>
      </c>
      <c r="H282" s="99"/>
      <c r="I282" s="106"/>
      <c r="J282" s="106"/>
      <c r="M282" s="178"/>
      <c r="N282" s="106"/>
    </row>
    <row r="283" spans="1:14" x14ac:dyDescent="0.3">
      <c r="A283" s="74">
        <v>13122</v>
      </c>
      <c r="B283" s="74" t="s">
        <v>14</v>
      </c>
      <c r="C283" s="193">
        <v>66301397</v>
      </c>
      <c r="D283" s="193">
        <v>70666266</v>
      </c>
      <c r="E283" s="144"/>
      <c r="F283" s="90">
        <f t="shared" si="8"/>
        <v>4364869</v>
      </c>
      <c r="G283" s="145">
        <f t="shared" si="9"/>
        <v>1</v>
      </c>
      <c r="H283" s="99"/>
      <c r="I283" s="106"/>
      <c r="J283" s="106"/>
      <c r="M283" s="178"/>
      <c r="N283" s="106"/>
    </row>
    <row r="284" spans="1:14" x14ac:dyDescent="0.3">
      <c r="A284" s="74">
        <v>13123</v>
      </c>
      <c r="B284" s="74" t="s">
        <v>4</v>
      </c>
      <c r="C284" s="193">
        <v>126075000</v>
      </c>
      <c r="D284" s="193">
        <v>139891267</v>
      </c>
      <c r="E284" s="144"/>
      <c r="F284" s="90">
        <f t="shared" si="8"/>
        <v>13816267</v>
      </c>
      <c r="G284" s="145">
        <f t="shared" si="9"/>
        <v>1</v>
      </c>
      <c r="H284" s="99"/>
      <c r="I284" s="106"/>
      <c r="J284" s="106"/>
      <c r="M284" s="178"/>
      <c r="N284" s="106"/>
    </row>
    <row r="285" spans="1:14" x14ac:dyDescent="0.3">
      <c r="A285" s="74">
        <v>13124</v>
      </c>
      <c r="B285" s="74" t="s">
        <v>15</v>
      </c>
      <c r="C285" s="193">
        <v>53103777</v>
      </c>
      <c r="D285" s="193">
        <v>67320389</v>
      </c>
      <c r="E285" s="144"/>
      <c r="F285" s="90">
        <f t="shared" si="8"/>
        <v>14216612</v>
      </c>
      <c r="G285" s="145">
        <f t="shared" si="9"/>
        <v>1</v>
      </c>
      <c r="H285" s="99"/>
      <c r="I285" s="106"/>
      <c r="J285" s="106"/>
      <c r="M285" s="178"/>
      <c r="N285" s="106"/>
    </row>
    <row r="286" spans="1:14" x14ac:dyDescent="0.3">
      <c r="A286" s="74">
        <v>13125</v>
      </c>
      <c r="B286" s="74" t="s">
        <v>12</v>
      </c>
      <c r="C286" s="193">
        <v>48558812</v>
      </c>
      <c r="D286" s="193">
        <v>58610759</v>
      </c>
      <c r="E286" s="144"/>
      <c r="F286" s="90">
        <f t="shared" si="8"/>
        <v>10051947</v>
      </c>
      <c r="G286" s="145">
        <f t="shared" si="9"/>
        <v>1</v>
      </c>
      <c r="H286" s="99"/>
      <c r="I286" s="106"/>
      <c r="J286" s="106"/>
      <c r="M286" s="178"/>
      <c r="N286" s="106"/>
    </row>
    <row r="287" spans="1:14" x14ac:dyDescent="0.3">
      <c r="A287" s="74">
        <v>13126</v>
      </c>
      <c r="B287" s="74" t="s">
        <v>40</v>
      </c>
      <c r="C287" s="193">
        <v>19796622</v>
      </c>
      <c r="D287" s="193">
        <v>22207285</v>
      </c>
      <c r="E287" s="144"/>
      <c r="F287" s="90">
        <f t="shared" si="8"/>
        <v>2410663</v>
      </c>
      <c r="G287" s="145">
        <f t="shared" si="9"/>
        <v>1</v>
      </c>
      <c r="H287" s="99"/>
      <c r="I287" s="106"/>
      <c r="J287" s="106"/>
      <c r="M287" s="178"/>
      <c r="N287" s="106"/>
    </row>
    <row r="288" spans="1:14" x14ac:dyDescent="0.3">
      <c r="A288" s="74">
        <v>13127</v>
      </c>
      <c r="B288" s="74" t="s">
        <v>6</v>
      </c>
      <c r="C288" s="193">
        <v>34744022</v>
      </c>
      <c r="D288" s="193">
        <v>37364480</v>
      </c>
      <c r="E288" s="144"/>
      <c r="F288" s="90">
        <f t="shared" si="8"/>
        <v>2620458</v>
      </c>
      <c r="G288" s="145">
        <f t="shared" si="9"/>
        <v>1</v>
      </c>
      <c r="H288" s="99"/>
      <c r="I288" s="106"/>
      <c r="J288" s="106"/>
      <c r="M288" s="178"/>
      <c r="N288" s="106"/>
    </row>
    <row r="289" spans="1:14" x14ac:dyDescent="0.3">
      <c r="A289" s="74">
        <v>13128</v>
      </c>
      <c r="B289" s="74" t="s">
        <v>10</v>
      </c>
      <c r="C289" s="193">
        <v>31797690</v>
      </c>
      <c r="D289" s="193">
        <v>36590587</v>
      </c>
      <c r="E289" s="144"/>
      <c r="F289" s="90">
        <f t="shared" si="8"/>
        <v>4792897</v>
      </c>
      <c r="G289" s="145">
        <f t="shared" si="9"/>
        <v>1</v>
      </c>
      <c r="H289" s="99"/>
      <c r="I289" s="106"/>
      <c r="J289" s="106"/>
      <c r="M289" s="178"/>
      <c r="N289" s="106"/>
    </row>
    <row r="290" spans="1:14" x14ac:dyDescent="0.3">
      <c r="A290" s="74">
        <v>13129</v>
      </c>
      <c r="B290" s="74" t="s">
        <v>22</v>
      </c>
      <c r="C290" s="193">
        <v>21501310</v>
      </c>
      <c r="D290" s="193">
        <v>25272794</v>
      </c>
      <c r="E290" s="144"/>
      <c r="F290" s="90">
        <f t="shared" si="8"/>
        <v>3771484</v>
      </c>
      <c r="G290" s="145">
        <f t="shared" si="9"/>
        <v>1</v>
      </c>
      <c r="H290" s="99"/>
      <c r="I290" s="106"/>
      <c r="J290" s="106"/>
      <c r="M290" s="178"/>
      <c r="N290" s="106"/>
    </row>
    <row r="291" spans="1:14" x14ac:dyDescent="0.3">
      <c r="A291" s="74">
        <v>13130</v>
      </c>
      <c r="B291" s="74" t="s">
        <v>41</v>
      </c>
      <c r="C291" s="193">
        <v>19547028</v>
      </c>
      <c r="D291" s="193">
        <v>23018622</v>
      </c>
      <c r="E291" s="144"/>
      <c r="F291" s="90">
        <f t="shared" si="8"/>
        <v>3471594</v>
      </c>
      <c r="G291" s="145">
        <f t="shared" si="9"/>
        <v>1</v>
      </c>
      <c r="H291" s="99"/>
      <c r="I291" s="106"/>
      <c r="J291" s="106"/>
      <c r="M291" s="178"/>
      <c r="N291" s="106"/>
    </row>
    <row r="292" spans="1:14" x14ac:dyDescent="0.3">
      <c r="A292" s="74">
        <v>13131</v>
      </c>
      <c r="B292" s="74" t="s">
        <v>38</v>
      </c>
      <c r="C292" s="193">
        <v>16488966</v>
      </c>
      <c r="D292" s="193">
        <v>18221393</v>
      </c>
      <c r="E292" s="144"/>
      <c r="F292" s="90">
        <f t="shared" si="8"/>
        <v>1732427</v>
      </c>
      <c r="G292" s="145">
        <f t="shared" si="9"/>
        <v>1</v>
      </c>
      <c r="H292" s="99"/>
      <c r="I292" s="106"/>
      <c r="J292" s="106"/>
      <c r="M292" s="178"/>
      <c r="N292" s="106"/>
    </row>
    <row r="293" spans="1:14" x14ac:dyDescent="0.3">
      <c r="A293" s="74">
        <v>13132</v>
      </c>
      <c r="B293" s="74" t="s">
        <v>5</v>
      </c>
      <c r="C293" s="193">
        <v>108193000</v>
      </c>
      <c r="D293" s="193">
        <v>114637427</v>
      </c>
      <c r="E293" s="144"/>
      <c r="F293" s="90">
        <f t="shared" si="8"/>
        <v>6444427</v>
      </c>
      <c r="G293" s="145">
        <f t="shared" si="9"/>
        <v>1</v>
      </c>
      <c r="H293" s="99"/>
      <c r="I293" s="106"/>
      <c r="J293" s="106"/>
      <c r="M293" s="178"/>
      <c r="N293" s="106"/>
    </row>
    <row r="294" spans="1:14" x14ac:dyDescent="0.3">
      <c r="A294" s="74">
        <v>13201</v>
      </c>
      <c r="B294" s="74" t="s">
        <v>13</v>
      </c>
      <c r="C294" s="193">
        <v>105235060</v>
      </c>
      <c r="D294" s="193">
        <v>112749082</v>
      </c>
      <c r="E294" s="144"/>
      <c r="F294" s="90">
        <f t="shared" si="8"/>
        <v>7514022</v>
      </c>
      <c r="G294" s="145">
        <f t="shared" si="9"/>
        <v>1</v>
      </c>
      <c r="H294" s="99"/>
      <c r="I294" s="106"/>
      <c r="J294" s="106"/>
      <c r="M294" s="178"/>
      <c r="N294" s="106"/>
    </row>
    <row r="295" spans="1:14" x14ac:dyDescent="0.3">
      <c r="A295" s="74">
        <v>13202</v>
      </c>
      <c r="B295" s="74" t="s">
        <v>76</v>
      </c>
      <c r="C295" s="193">
        <v>8077100</v>
      </c>
      <c r="D295" s="193">
        <v>8816388</v>
      </c>
      <c r="E295" s="144"/>
      <c r="F295" s="90">
        <f t="shared" si="8"/>
        <v>739288</v>
      </c>
      <c r="G295" s="145">
        <f t="shared" si="9"/>
        <v>1</v>
      </c>
      <c r="H295" s="99"/>
      <c r="I295" s="106"/>
      <c r="J295" s="106"/>
      <c r="M295" s="178"/>
      <c r="N295" s="106"/>
    </row>
    <row r="296" spans="1:14" x14ac:dyDescent="0.3">
      <c r="A296" s="74">
        <v>13203</v>
      </c>
      <c r="B296" s="74" t="s">
        <v>225</v>
      </c>
      <c r="C296" s="193">
        <v>5407993</v>
      </c>
      <c r="D296" s="193">
        <v>4922146</v>
      </c>
      <c r="E296" s="144"/>
      <c r="F296" s="90">
        <f t="shared" si="8"/>
        <v>-485847</v>
      </c>
      <c r="G296" s="145">
        <f t="shared" si="9"/>
        <v>0.98842048340829858</v>
      </c>
      <c r="H296" s="99"/>
      <c r="I296" s="106"/>
      <c r="J296" s="106"/>
      <c r="M296" s="178"/>
      <c r="N296" s="106"/>
    </row>
    <row r="297" spans="1:14" x14ac:dyDescent="0.3">
      <c r="A297" s="74">
        <v>13301</v>
      </c>
      <c r="B297" s="74" t="s">
        <v>56</v>
      </c>
      <c r="C297" s="193">
        <v>46236707</v>
      </c>
      <c r="D297" s="193">
        <v>51102514</v>
      </c>
      <c r="E297" s="144"/>
      <c r="F297" s="90">
        <f t="shared" si="8"/>
        <v>4865807</v>
      </c>
      <c r="G297" s="145">
        <f t="shared" si="9"/>
        <v>1</v>
      </c>
      <c r="H297" s="99"/>
      <c r="I297" s="106"/>
      <c r="J297" s="106"/>
      <c r="M297" s="178"/>
      <c r="N297" s="106"/>
    </row>
    <row r="298" spans="1:14" x14ac:dyDescent="0.3">
      <c r="A298" s="74">
        <v>13302</v>
      </c>
      <c r="B298" s="74" t="s">
        <v>77</v>
      </c>
      <c r="C298" s="193">
        <v>22191999</v>
      </c>
      <c r="D298" s="193">
        <v>27964795</v>
      </c>
      <c r="E298" s="144"/>
      <c r="F298" s="90">
        <f t="shared" si="8"/>
        <v>5772796</v>
      </c>
      <c r="G298" s="145">
        <f t="shared" si="9"/>
        <v>1</v>
      </c>
      <c r="H298" s="99"/>
      <c r="I298" s="106"/>
      <c r="J298" s="106"/>
      <c r="M298" s="178"/>
      <c r="N298" s="106"/>
    </row>
    <row r="299" spans="1:14" x14ac:dyDescent="0.3">
      <c r="A299" s="74">
        <v>13303</v>
      </c>
      <c r="B299" s="74" t="s">
        <v>216</v>
      </c>
      <c r="C299" s="193">
        <v>4714000</v>
      </c>
      <c r="D299" s="193">
        <v>5493473</v>
      </c>
      <c r="E299" s="144"/>
      <c r="F299" s="90">
        <f t="shared" si="8"/>
        <v>779473</v>
      </c>
      <c r="G299" s="145">
        <f t="shared" si="9"/>
        <v>1</v>
      </c>
      <c r="H299" s="99"/>
      <c r="I299" s="106"/>
      <c r="J299" s="106"/>
      <c r="M299" s="178"/>
      <c r="N299" s="106"/>
    </row>
    <row r="300" spans="1:14" x14ac:dyDescent="0.3">
      <c r="A300" s="74">
        <v>13401</v>
      </c>
      <c r="B300" s="74" t="s">
        <v>42</v>
      </c>
      <c r="C300" s="193">
        <v>55747999</v>
      </c>
      <c r="D300" s="193">
        <v>60657247</v>
      </c>
      <c r="E300" s="144"/>
      <c r="F300" s="90">
        <f t="shared" si="8"/>
        <v>4909248</v>
      </c>
      <c r="G300" s="145">
        <f t="shared" si="9"/>
        <v>1</v>
      </c>
      <c r="H300" s="99"/>
      <c r="I300" s="106"/>
      <c r="J300" s="106"/>
      <c r="M300" s="178"/>
      <c r="N300" s="106"/>
    </row>
    <row r="301" spans="1:14" x14ac:dyDescent="0.3">
      <c r="A301" s="74">
        <v>13402</v>
      </c>
      <c r="B301" s="74" t="s">
        <v>79</v>
      </c>
      <c r="C301" s="193">
        <v>17634136</v>
      </c>
      <c r="D301" s="193">
        <v>19602480</v>
      </c>
      <c r="E301" s="144"/>
      <c r="F301" s="90">
        <f t="shared" si="8"/>
        <v>1968344</v>
      </c>
      <c r="G301" s="145">
        <f t="shared" si="9"/>
        <v>1</v>
      </c>
      <c r="H301" s="99"/>
      <c r="I301" s="106"/>
      <c r="J301" s="106"/>
      <c r="M301" s="178"/>
      <c r="N301" s="106"/>
    </row>
    <row r="302" spans="1:14" x14ac:dyDescent="0.3">
      <c r="A302" s="74">
        <v>13403</v>
      </c>
      <c r="B302" s="74" t="s">
        <v>229</v>
      </c>
      <c r="C302" s="193">
        <v>6963433</v>
      </c>
      <c r="D302" s="193">
        <v>8081510</v>
      </c>
      <c r="E302" s="144"/>
      <c r="F302" s="90">
        <f t="shared" si="8"/>
        <v>1118077</v>
      </c>
      <c r="G302" s="145">
        <f t="shared" si="9"/>
        <v>1</v>
      </c>
      <c r="H302" s="99"/>
      <c r="I302" s="106"/>
      <c r="J302" s="106"/>
      <c r="M302" s="178"/>
      <c r="N302" s="106"/>
    </row>
    <row r="303" spans="1:14" x14ac:dyDescent="0.3">
      <c r="A303" s="74">
        <v>13404</v>
      </c>
      <c r="B303" s="74" t="s">
        <v>144</v>
      </c>
      <c r="C303" s="193">
        <v>13661009</v>
      </c>
      <c r="D303" s="193">
        <v>17080079</v>
      </c>
      <c r="E303" s="144"/>
      <c r="F303" s="90">
        <f t="shared" si="8"/>
        <v>3419070</v>
      </c>
      <c r="G303" s="145">
        <f t="shared" si="9"/>
        <v>1</v>
      </c>
      <c r="H303" s="99"/>
      <c r="I303" s="106"/>
      <c r="J303" s="106"/>
      <c r="M303" s="178"/>
      <c r="N303" s="106"/>
    </row>
    <row r="304" spans="1:14" x14ac:dyDescent="0.3">
      <c r="A304" s="74">
        <v>13501</v>
      </c>
      <c r="B304" s="74" t="s">
        <v>147</v>
      </c>
      <c r="C304" s="193">
        <v>23390585</v>
      </c>
      <c r="D304" s="193">
        <v>25384066</v>
      </c>
      <c r="E304" s="144"/>
      <c r="F304" s="90">
        <f t="shared" si="8"/>
        <v>1993481</v>
      </c>
      <c r="G304" s="145">
        <f t="shared" si="9"/>
        <v>1</v>
      </c>
      <c r="H304" s="99"/>
      <c r="I304" s="106"/>
      <c r="J304" s="106"/>
      <c r="M304" s="178"/>
      <c r="N304" s="106"/>
    </row>
    <row r="305" spans="1:14" x14ac:dyDescent="0.3">
      <c r="A305" s="74">
        <v>13502</v>
      </c>
      <c r="B305" s="74" t="s">
        <v>215</v>
      </c>
      <c r="C305" s="193">
        <v>6140377</v>
      </c>
      <c r="D305" s="193">
        <v>13270614</v>
      </c>
      <c r="E305" s="144"/>
      <c r="F305" s="90">
        <f t="shared" si="8"/>
        <v>7130237</v>
      </c>
      <c r="G305" s="145">
        <f t="shared" si="9"/>
        <v>1</v>
      </c>
      <c r="H305" s="99"/>
      <c r="I305" s="106"/>
      <c r="J305" s="106"/>
      <c r="M305" s="178"/>
      <c r="N305" s="106"/>
    </row>
    <row r="306" spans="1:14" x14ac:dyDescent="0.3">
      <c r="A306" s="74">
        <v>13503</v>
      </c>
      <c r="B306" s="74" t="s">
        <v>155</v>
      </c>
      <c r="C306" s="193">
        <v>8301122</v>
      </c>
      <c r="D306" s="193">
        <v>9118698</v>
      </c>
      <c r="E306" s="144"/>
      <c r="F306" s="90">
        <f t="shared" si="8"/>
        <v>817576</v>
      </c>
      <c r="G306" s="145">
        <f t="shared" si="9"/>
        <v>1</v>
      </c>
      <c r="H306" s="99"/>
      <c r="I306" s="106"/>
      <c r="J306" s="106"/>
      <c r="M306" s="178"/>
      <c r="N306" s="106"/>
    </row>
    <row r="307" spans="1:14" x14ac:dyDescent="0.3">
      <c r="A307" s="74">
        <v>13504</v>
      </c>
      <c r="B307" s="74" t="s">
        <v>239</v>
      </c>
      <c r="C307" s="193">
        <v>5269155</v>
      </c>
      <c r="D307" s="193">
        <v>6441115</v>
      </c>
      <c r="E307" s="144"/>
      <c r="F307" s="90">
        <f t="shared" si="8"/>
        <v>1171960</v>
      </c>
      <c r="G307" s="145">
        <f t="shared" si="9"/>
        <v>1</v>
      </c>
      <c r="H307" s="99"/>
      <c r="I307" s="106"/>
      <c r="J307" s="106"/>
      <c r="M307" s="178"/>
      <c r="N307" s="106"/>
    </row>
    <row r="308" spans="1:14" x14ac:dyDescent="0.3">
      <c r="A308" s="74">
        <v>13505</v>
      </c>
      <c r="B308" s="74" t="s">
        <v>249</v>
      </c>
      <c r="C308" s="193">
        <v>2931519</v>
      </c>
      <c r="D308" s="193">
        <v>3666391</v>
      </c>
      <c r="E308" s="144"/>
      <c r="F308" s="90">
        <f t="shared" si="8"/>
        <v>734872</v>
      </c>
      <c r="G308" s="145">
        <f t="shared" si="9"/>
        <v>1</v>
      </c>
      <c r="H308" s="99"/>
      <c r="I308" s="106"/>
      <c r="J308" s="106"/>
      <c r="M308" s="178"/>
      <c r="N308" s="106"/>
    </row>
    <row r="309" spans="1:14" x14ac:dyDescent="0.3">
      <c r="A309" s="74">
        <v>13601</v>
      </c>
      <c r="B309" s="74" t="s">
        <v>63</v>
      </c>
      <c r="C309" s="193">
        <v>15203815</v>
      </c>
      <c r="D309" s="193">
        <v>14664699</v>
      </c>
      <c r="E309" s="144"/>
      <c r="F309" s="90">
        <f t="shared" si="8"/>
        <v>-539116</v>
      </c>
      <c r="G309" s="145">
        <f t="shared" si="9"/>
        <v>0.98715088769334436</v>
      </c>
      <c r="H309" s="99"/>
      <c r="I309" s="106"/>
      <c r="J309" s="106"/>
      <c r="M309" s="178"/>
      <c r="N309" s="106"/>
    </row>
    <row r="310" spans="1:14" x14ac:dyDescent="0.3">
      <c r="A310" s="74">
        <v>13602</v>
      </c>
      <c r="B310" s="74" t="s">
        <v>134</v>
      </c>
      <c r="C310" s="193">
        <v>8530085</v>
      </c>
      <c r="D310" s="193">
        <v>9253023</v>
      </c>
      <c r="E310" s="144"/>
      <c r="F310" s="90">
        <f t="shared" si="8"/>
        <v>722938</v>
      </c>
      <c r="G310" s="145">
        <f t="shared" si="9"/>
        <v>1</v>
      </c>
      <c r="H310" s="99"/>
      <c r="I310" s="106"/>
      <c r="J310" s="106"/>
      <c r="M310" s="178"/>
      <c r="N310" s="106"/>
    </row>
    <row r="311" spans="1:14" x14ac:dyDescent="0.3">
      <c r="A311" s="74">
        <v>13603</v>
      </c>
      <c r="B311" s="74" t="s">
        <v>223</v>
      </c>
      <c r="C311" s="193">
        <v>7364859</v>
      </c>
      <c r="D311" s="193">
        <v>8345353</v>
      </c>
      <c r="E311" s="144"/>
      <c r="F311" s="90">
        <f t="shared" si="8"/>
        <v>980494</v>
      </c>
      <c r="G311" s="145">
        <f t="shared" si="9"/>
        <v>1</v>
      </c>
      <c r="H311" s="99"/>
      <c r="I311" s="106"/>
      <c r="J311" s="106"/>
      <c r="M311" s="178"/>
      <c r="N311" s="106"/>
    </row>
    <row r="312" spans="1:14" x14ac:dyDescent="0.3">
      <c r="A312" s="74">
        <v>13604</v>
      </c>
      <c r="B312" s="74" t="s">
        <v>54</v>
      </c>
      <c r="C312" s="193">
        <v>11802464</v>
      </c>
      <c r="D312" s="193">
        <v>14314996</v>
      </c>
      <c r="E312" s="144"/>
      <c r="F312" s="90">
        <f t="shared" si="8"/>
        <v>2512532</v>
      </c>
      <c r="G312" s="145">
        <f t="shared" si="9"/>
        <v>1</v>
      </c>
      <c r="H312" s="99"/>
      <c r="I312" s="106"/>
      <c r="J312" s="106"/>
      <c r="M312" s="178"/>
      <c r="N312" s="106"/>
    </row>
    <row r="313" spans="1:14" x14ac:dyDescent="0.3">
      <c r="A313" s="74">
        <v>13605</v>
      </c>
      <c r="B313" s="74" t="s">
        <v>78</v>
      </c>
      <c r="C313" s="193">
        <v>18696019</v>
      </c>
      <c r="D313" s="193">
        <v>18636655</v>
      </c>
      <c r="E313" s="144"/>
      <c r="F313" s="90">
        <f t="shared" si="8"/>
        <v>-59364</v>
      </c>
      <c r="G313" s="145">
        <f t="shared" si="9"/>
        <v>0.99858513807237714</v>
      </c>
      <c r="H313" s="99"/>
      <c r="I313" s="106"/>
      <c r="J313" s="106"/>
      <c r="M313" s="178"/>
      <c r="N313" s="106"/>
    </row>
    <row r="314" spans="1:14" x14ac:dyDescent="0.3">
      <c r="A314" s="74">
        <v>14101</v>
      </c>
      <c r="B314" s="74" t="s">
        <v>62</v>
      </c>
      <c r="C314" s="193">
        <v>40088200</v>
      </c>
      <c r="D314" s="193">
        <v>43676787</v>
      </c>
      <c r="E314" s="144"/>
      <c r="F314" s="90">
        <f t="shared" si="8"/>
        <v>3588587</v>
      </c>
      <c r="G314" s="145">
        <f t="shared" si="9"/>
        <v>1</v>
      </c>
      <c r="H314" s="99"/>
      <c r="I314" s="106"/>
      <c r="J314" s="106"/>
      <c r="M314" s="178"/>
      <c r="N314" s="106"/>
    </row>
    <row r="315" spans="1:14" x14ac:dyDescent="0.3">
      <c r="A315" s="74">
        <v>14102</v>
      </c>
      <c r="B315" s="74" t="s">
        <v>267</v>
      </c>
      <c r="C315" s="193">
        <v>2550500</v>
      </c>
      <c r="D315" s="193">
        <v>2948663</v>
      </c>
      <c r="E315" s="144"/>
      <c r="F315" s="90">
        <f t="shared" si="8"/>
        <v>398163</v>
      </c>
      <c r="G315" s="145">
        <f t="shared" si="9"/>
        <v>1</v>
      </c>
      <c r="H315" s="99"/>
      <c r="I315" s="106"/>
      <c r="J315" s="106"/>
      <c r="M315" s="178"/>
      <c r="N315" s="106"/>
    </row>
    <row r="316" spans="1:14" x14ac:dyDescent="0.3">
      <c r="A316" s="74">
        <v>14103</v>
      </c>
      <c r="B316" s="74" t="s">
        <v>108</v>
      </c>
      <c r="C316" s="193">
        <v>5001231</v>
      </c>
      <c r="D316" s="193">
        <v>4860529</v>
      </c>
      <c r="E316" s="144"/>
      <c r="F316" s="90">
        <f t="shared" si="8"/>
        <v>-140702</v>
      </c>
      <c r="G316" s="145">
        <f t="shared" si="9"/>
        <v>0.99664655510173872</v>
      </c>
      <c r="H316" s="99"/>
      <c r="I316" s="106"/>
      <c r="J316" s="106"/>
      <c r="M316" s="178"/>
      <c r="N316" s="106"/>
    </row>
    <row r="317" spans="1:14" x14ac:dyDescent="0.3">
      <c r="A317" s="74">
        <v>14104</v>
      </c>
      <c r="B317" s="74" t="s">
        <v>183</v>
      </c>
      <c r="C317" s="193">
        <v>4605598</v>
      </c>
      <c r="D317" s="193">
        <v>5314468</v>
      </c>
      <c r="E317" s="144"/>
      <c r="F317" s="90">
        <f t="shared" si="8"/>
        <v>708870</v>
      </c>
      <c r="G317" s="145">
        <f t="shared" si="9"/>
        <v>1</v>
      </c>
      <c r="H317" s="99"/>
      <c r="I317" s="106"/>
      <c r="J317" s="106"/>
      <c r="M317" s="178"/>
      <c r="N317" s="106"/>
    </row>
    <row r="318" spans="1:14" x14ac:dyDescent="0.3">
      <c r="A318" s="74">
        <v>14105</v>
      </c>
      <c r="B318" s="74" t="s">
        <v>233</v>
      </c>
      <c r="C318" s="193">
        <v>2378044</v>
      </c>
      <c r="D318" s="193">
        <v>2848526</v>
      </c>
      <c r="E318" s="144"/>
      <c r="F318" s="90">
        <f t="shared" si="8"/>
        <v>470482</v>
      </c>
      <c r="G318" s="145">
        <f t="shared" si="9"/>
        <v>1</v>
      </c>
      <c r="H318" s="99"/>
      <c r="I318" s="106"/>
      <c r="J318" s="106"/>
      <c r="M318" s="178"/>
      <c r="N318" s="106"/>
    </row>
    <row r="319" spans="1:14" x14ac:dyDescent="0.3">
      <c r="A319" s="74">
        <v>14106</v>
      </c>
      <c r="B319" s="74" t="s">
        <v>232</v>
      </c>
      <c r="C319" s="193">
        <v>4733650</v>
      </c>
      <c r="D319" s="193">
        <v>6863931</v>
      </c>
      <c r="E319" s="144"/>
      <c r="F319" s="90">
        <f t="shared" si="8"/>
        <v>2130281</v>
      </c>
      <c r="G319" s="145">
        <f t="shared" si="9"/>
        <v>1</v>
      </c>
      <c r="H319" s="99"/>
      <c r="I319" s="106"/>
      <c r="J319" s="106"/>
      <c r="M319" s="178"/>
      <c r="N319" s="106"/>
    </row>
    <row r="320" spans="1:14" x14ac:dyDescent="0.3">
      <c r="A320" s="74">
        <v>14107</v>
      </c>
      <c r="B320" s="74" t="s">
        <v>198</v>
      </c>
      <c r="C320" s="193">
        <v>4380005</v>
      </c>
      <c r="D320" s="193">
        <v>5352751</v>
      </c>
      <c r="E320" s="144"/>
      <c r="F320" s="90">
        <f t="shared" si="8"/>
        <v>972746</v>
      </c>
      <c r="G320" s="145">
        <f t="shared" si="9"/>
        <v>1</v>
      </c>
      <c r="H320" s="99"/>
      <c r="I320" s="106"/>
      <c r="J320" s="106"/>
      <c r="M320" s="178"/>
      <c r="N320" s="106"/>
    </row>
    <row r="321" spans="1:14" x14ac:dyDescent="0.3">
      <c r="A321" s="74">
        <v>14108</v>
      </c>
      <c r="B321" s="74" t="s">
        <v>283</v>
      </c>
      <c r="C321" s="193">
        <v>13627100</v>
      </c>
      <c r="D321" s="193">
        <v>14327966</v>
      </c>
      <c r="E321" s="144"/>
      <c r="F321" s="90">
        <f t="shared" si="8"/>
        <v>700866</v>
      </c>
      <c r="G321" s="145">
        <f t="shared" si="9"/>
        <v>1</v>
      </c>
      <c r="H321" s="99"/>
      <c r="I321" s="106"/>
      <c r="J321" s="106"/>
      <c r="M321" s="178"/>
      <c r="N321" s="106"/>
    </row>
    <row r="322" spans="1:14" x14ac:dyDescent="0.3">
      <c r="A322" s="74">
        <v>14201</v>
      </c>
      <c r="B322" s="74" t="s">
        <v>163</v>
      </c>
      <c r="C322" s="193">
        <v>8623733</v>
      </c>
      <c r="D322" s="193">
        <v>10392859</v>
      </c>
      <c r="E322" s="144"/>
      <c r="F322" s="90">
        <f t="shared" si="8"/>
        <v>1769126</v>
      </c>
      <c r="G322" s="145">
        <f t="shared" si="9"/>
        <v>1</v>
      </c>
      <c r="H322" s="99"/>
      <c r="I322" s="106"/>
      <c r="J322" s="106"/>
      <c r="M322" s="178"/>
      <c r="N322" s="106"/>
    </row>
    <row r="323" spans="1:14" x14ac:dyDescent="0.3">
      <c r="A323" s="74">
        <v>14202</v>
      </c>
      <c r="B323" s="74" t="s">
        <v>175</v>
      </c>
      <c r="C323" s="193">
        <v>4626025</v>
      </c>
      <c r="D323" s="193">
        <v>5556244</v>
      </c>
      <c r="E323" s="144"/>
      <c r="F323" s="90">
        <f t="shared" si="8"/>
        <v>930219</v>
      </c>
      <c r="G323" s="145">
        <f t="shared" si="9"/>
        <v>1</v>
      </c>
      <c r="H323" s="99"/>
      <c r="I323" s="106"/>
      <c r="J323" s="106"/>
      <c r="M323" s="178"/>
      <c r="N323" s="106"/>
    </row>
    <row r="324" spans="1:14" x14ac:dyDescent="0.3">
      <c r="A324" s="74">
        <v>14203</v>
      </c>
      <c r="B324" s="74" t="s">
        <v>264</v>
      </c>
      <c r="C324" s="193">
        <v>4956344</v>
      </c>
      <c r="D324" s="193">
        <v>6738882</v>
      </c>
      <c r="E324" s="144"/>
      <c r="F324" s="90">
        <f t="shared" si="8"/>
        <v>1782538</v>
      </c>
      <c r="G324" s="145">
        <f t="shared" si="9"/>
        <v>1</v>
      </c>
      <c r="H324" s="99"/>
      <c r="I324" s="106"/>
      <c r="J324" s="106"/>
      <c r="M324" s="178"/>
      <c r="N324" s="106"/>
    </row>
    <row r="325" spans="1:14" x14ac:dyDescent="0.3">
      <c r="A325" s="74">
        <v>14204</v>
      </c>
      <c r="B325" s="74" t="s">
        <v>99</v>
      </c>
      <c r="C325" s="193">
        <v>7339667</v>
      </c>
      <c r="D325" s="193">
        <v>8019740</v>
      </c>
      <c r="E325" s="144"/>
      <c r="F325" s="90">
        <f t="shared" si="8"/>
        <v>680073</v>
      </c>
      <c r="G325" s="145">
        <f t="shared" si="9"/>
        <v>1</v>
      </c>
      <c r="H325" s="99"/>
      <c r="I325" s="106"/>
      <c r="J325" s="106"/>
      <c r="M325" s="178"/>
      <c r="N325" s="106"/>
    </row>
    <row r="326" spans="1:14" x14ac:dyDescent="0.3">
      <c r="A326" s="74">
        <v>15101</v>
      </c>
      <c r="B326" s="74" t="s">
        <v>58</v>
      </c>
      <c r="C326" s="193">
        <v>40464929</v>
      </c>
      <c r="D326" s="193">
        <v>47072716</v>
      </c>
      <c r="E326" s="144"/>
      <c r="F326" s="90">
        <f t="shared" si="8"/>
        <v>6607787</v>
      </c>
      <c r="G326" s="145">
        <f t="shared" si="9"/>
        <v>1</v>
      </c>
      <c r="H326" s="99"/>
      <c r="I326" s="106"/>
      <c r="J326" s="106"/>
      <c r="M326" s="178"/>
      <c r="N326" s="106"/>
    </row>
    <row r="327" spans="1:14" x14ac:dyDescent="0.3">
      <c r="A327" s="74">
        <v>15102</v>
      </c>
      <c r="B327" s="74" t="s">
        <v>307</v>
      </c>
      <c r="C327" s="193">
        <v>1770009</v>
      </c>
      <c r="D327" s="193">
        <v>2604794</v>
      </c>
      <c r="E327" s="144"/>
      <c r="F327" s="90">
        <f t="shared" ref="F327:F350" si="10">+D327-C327</f>
        <v>834785</v>
      </c>
      <c r="G327" s="145">
        <f t="shared" ref="G327:G350" si="11">IF(F327&gt;0,1,IF(F327&lt;0,1-(F327/$F$4),0))</f>
        <v>1</v>
      </c>
      <c r="H327" s="99"/>
      <c r="I327" s="106"/>
      <c r="J327" s="106"/>
      <c r="M327" s="178"/>
      <c r="N327" s="106"/>
    </row>
    <row r="328" spans="1:14" x14ac:dyDescent="0.3">
      <c r="A328" s="74">
        <v>15201</v>
      </c>
      <c r="B328" s="74" t="s">
        <v>291</v>
      </c>
      <c r="C328" s="193">
        <v>2205564</v>
      </c>
      <c r="D328" s="193">
        <v>2908649</v>
      </c>
      <c r="E328" s="144"/>
      <c r="F328" s="90">
        <f t="shared" si="10"/>
        <v>703085</v>
      </c>
      <c r="G328" s="145">
        <f t="shared" si="11"/>
        <v>1</v>
      </c>
      <c r="H328" s="99"/>
      <c r="I328" s="106"/>
      <c r="J328" s="106"/>
      <c r="M328" s="178"/>
      <c r="N328" s="106"/>
    </row>
    <row r="329" spans="1:14" x14ac:dyDescent="0.3">
      <c r="A329" s="74">
        <v>15202</v>
      </c>
      <c r="B329" s="74" t="s">
        <v>319</v>
      </c>
      <c r="C329" s="193">
        <v>1228458</v>
      </c>
      <c r="D329" s="193">
        <v>1637482</v>
      </c>
      <c r="E329" s="144"/>
      <c r="F329" s="90">
        <f t="shared" si="10"/>
        <v>409024</v>
      </c>
      <c r="G329" s="145">
        <f t="shared" si="11"/>
        <v>1</v>
      </c>
      <c r="H329" s="99"/>
      <c r="I329" s="106"/>
      <c r="J329" s="106"/>
      <c r="M329" s="178"/>
      <c r="N329" s="106"/>
    </row>
    <row r="330" spans="1:14" x14ac:dyDescent="0.3">
      <c r="A330" s="74">
        <v>16101</v>
      </c>
      <c r="B330" s="74" t="s">
        <v>69</v>
      </c>
      <c r="C330" s="193">
        <v>38578971</v>
      </c>
      <c r="D330" s="193">
        <v>44957051</v>
      </c>
      <c r="E330" s="144"/>
      <c r="F330" s="90">
        <f t="shared" si="10"/>
        <v>6378080</v>
      </c>
      <c r="G330" s="145">
        <f t="shared" si="11"/>
        <v>1</v>
      </c>
      <c r="H330" s="99"/>
      <c r="I330" s="106"/>
      <c r="J330" s="106"/>
      <c r="M330" s="178"/>
      <c r="N330" s="106"/>
    </row>
    <row r="331" spans="1:14" x14ac:dyDescent="0.3">
      <c r="A331" s="74">
        <v>16102</v>
      </c>
      <c r="B331" s="74" t="s">
        <v>218</v>
      </c>
      <c r="C331" s="193">
        <v>5515819</v>
      </c>
      <c r="D331" s="193">
        <v>5871758</v>
      </c>
      <c r="E331" s="144"/>
      <c r="F331" s="90">
        <f t="shared" si="10"/>
        <v>355939</v>
      </c>
      <c r="G331" s="145">
        <f t="shared" si="11"/>
        <v>1</v>
      </c>
      <c r="H331" s="99"/>
      <c r="I331" s="106"/>
      <c r="J331" s="106"/>
      <c r="M331" s="178"/>
      <c r="N331" s="106"/>
    </row>
    <row r="332" spans="1:14" x14ac:dyDescent="0.3">
      <c r="A332" s="74">
        <v>16103</v>
      </c>
      <c r="B332" s="74" t="s">
        <v>71</v>
      </c>
      <c r="C332" s="193">
        <v>6379256</v>
      </c>
      <c r="D332" s="193">
        <v>8284420</v>
      </c>
      <c r="E332" s="144"/>
      <c r="F332" s="90">
        <f t="shared" si="10"/>
        <v>1905164</v>
      </c>
      <c r="G332" s="145">
        <f t="shared" si="11"/>
        <v>1</v>
      </c>
      <c r="H332" s="99"/>
      <c r="I332" s="106"/>
      <c r="J332" s="106"/>
      <c r="M332" s="178"/>
      <c r="N332" s="106"/>
    </row>
    <row r="333" spans="1:14" x14ac:dyDescent="0.3">
      <c r="A333" s="74">
        <v>16104</v>
      </c>
      <c r="B333" s="74" t="s">
        <v>300</v>
      </c>
      <c r="C333" s="193">
        <v>3906540</v>
      </c>
      <c r="D333" s="193">
        <v>4573042</v>
      </c>
      <c r="E333" s="144"/>
      <c r="F333" s="90">
        <f t="shared" si="10"/>
        <v>666502</v>
      </c>
      <c r="G333" s="145">
        <f t="shared" si="11"/>
        <v>1</v>
      </c>
      <c r="H333" s="99"/>
      <c r="I333" s="106"/>
      <c r="J333" s="106"/>
      <c r="M333" s="178"/>
      <c r="N333" s="106"/>
    </row>
    <row r="334" spans="1:14" x14ac:dyDescent="0.3">
      <c r="A334" s="74">
        <v>16105</v>
      </c>
      <c r="B334" s="74" t="s">
        <v>246</v>
      </c>
      <c r="C334" s="193">
        <v>4609110</v>
      </c>
      <c r="D334" s="193">
        <v>4112572</v>
      </c>
      <c r="E334" s="144"/>
      <c r="F334" s="90">
        <f t="shared" si="10"/>
        <v>-496538</v>
      </c>
      <c r="G334" s="145">
        <f t="shared" si="11"/>
        <v>0.98816567765282026</v>
      </c>
      <c r="H334" s="99"/>
      <c r="I334" s="106"/>
      <c r="J334" s="106"/>
      <c r="M334" s="178"/>
      <c r="N334" s="106"/>
    </row>
    <row r="335" spans="1:14" x14ac:dyDescent="0.3">
      <c r="A335" s="74">
        <v>16106</v>
      </c>
      <c r="B335" s="74" t="s">
        <v>272</v>
      </c>
      <c r="C335" s="193">
        <v>3439350</v>
      </c>
      <c r="D335" s="193">
        <v>4375508</v>
      </c>
      <c r="E335" s="144"/>
      <c r="F335" s="90">
        <f t="shared" si="10"/>
        <v>936158</v>
      </c>
      <c r="G335" s="145">
        <f t="shared" si="11"/>
        <v>1</v>
      </c>
      <c r="H335" s="99"/>
      <c r="I335" s="106"/>
      <c r="J335" s="106"/>
      <c r="M335" s="178"/>
      <c r="N335" s="106"/>
    </row>
    <row r="336" spans="1:14" x14ac:dyDescent="0.3">
      <c r="A336" s="74">
        <v>16107</v>
      </c>
      <c r="B336" s="74" t="s">
        <v>338</v>
      </c>
      <c r="C336" s="193">
        <v>7249517</v>
      </c>
      <c r="D336" s="193">
        <v>10002539</v>
      </c>
      <c r="E336" s="144"/>
      <c r="F336" s="90">
        <f t="shared" si="10"/>
        <v>2753022</v>
      </c>
      <c r="G336" s="145">
        <f t="shared" si="11"/>
        <v>1</v>
      </c>
      <c r="H336" s="99"/>
      <c r="I336" s="106"/>
      <c r="J336" s="106"/>
      <c r="M336" s="178"/>
      <c r="N336" s="106"/>
    </row>
    <row r="337" spans="1:14" x14ac:dyDescent="0.3">
      <c r="A337" s="74">
        <v>16108</v>
      </c>
      <c r="B337" s="74" t="s">
        <v>334</v>
      </c>
      <c r="C337" s="193">
        <v>5155145</v>
      </c>
      <c r="D337" s="193">
        <v>5628422</v>
      </c>
      <c r="E337" s="144"/>
      <c r="F337" s="90">
        <f t="shared" si="10"/>
        <v>473277</v>
      </c>
      <c r="G337" s="145">
        <f t="shared" si="11"/>
        <v>1</v>
      </c>
      <c r="H337" s="99"/>
      <c r="I337" s="106"/>
      <c r="J337" s="106"/>
      <c r="M337" s="178"/>
      <c r="N337" s="106"/>
    </row>
    <row r="338" spans="1:14" x14ac:dyDescent="0.3">
      <c r="A338" s="74">
        <v>16109</v>
      </c>
      <c r="B338" s="74" t="s">
        <v>115</v>
      </c>
      <c r="C338" s="193">
        <v>5157240</v>
      </c>
      <c r="D338" s="193">
        <v>6692910</v>
      </c>
      <c r="E338" s="144"/>
      <c r="F338" s="90">
        <f t="shared" si="10"/>
        <v>1535670</v>
      </c>
      <c r="G338" s="145">
        <f t="shared" si="11"/>
        <v>1</v>
      </c>
      <c r="H338" s="99"/>
      <c r="I338" s="106"/>
      <c r="J338" s="106"/>
      <c r="M338" s="178"/>
      <c r="N338" s="106"/>
    </row>
    <row r="339" spans="1:14" x14ac:dyDescent="0.3">
      <c r="A339" s="74">
        <v>16201</v>
      </c>
      <c r="B339" s="74" t="s">
        <v>139</v>
      </c>
      <c r="C339" s="193">
        <v>3797000</v>
      </c>
      <c r="D339" s="193">
        <v>4428311</v>
      </c>
      <c r="E339" s="144"/>
      <c r="F339" s="90">
        <f t="shared" si="10"/>
        <v>631311</v>
      </c>
      <c r="G339" s="145">
        <f t="shared" si="11"/>
        <v>1</v>
      </c>
      <c r="H339" s="99"/>
      <c r="I339" s="106"/>
      <c r="J339" s="106"/>
      <c r="M339" s="178"/>
      <c r="N339" s="106"/>
    </row>
    <row r="340" spans="1:14" x14ac:dyDescent="0.3">
      <c r="A340" s="74">
        <v>16202</v>
      </c>
      <c r="B340" s="74" t="s">
        <v>343</v>
      </c>
      <c r="C340" s="193">
        <v>3056600</v>
      </c>
      <c r="D340" s="193">
        <v>4070305</v>
      </c>
      <c r="E340" s="144"/>
      <c r="F340" s="90">
        <f t="shared" si="10"/>
        <v>1013705</v>
      </c>
      <c r="G340" s="145">
        <f t="shared" si="11"/>
        <v>1</v>
      </c>
      <c r="H340" s="99"/>
      <c r="I340" s="106"/>
      <c r="J340" s="106"/>
      <c r="M340" s="178"/>
      <c r="N340" s="106"/>
    </row>
    <row r="341" spans="1:14" x14ac:dyDescent="0.3">
      <c r="A341" s="74">
        <v>16203</v>
      </c>
      <c r="B341" s="74" t="s">
        <v>342</v>
      </c>
      <c r="C341" s="193">
        <v>4605862</v>
      </c>
      <c r="D341" s="193">
        <v>5627408</v>
      </c>
      <c r="E341" s="144"/>
      <c r="F341" s="90">
        <f t="shared" si="10"/>
        <v>1021546</v>
      </c>
      <c r="G341" s="145">
        <f t="shared" si="11"/>
        <v>1</v>
      </c>
      <c r="H341" s="99"/>
      <c r="I341" s="106"/>
      <c r="J341" s="106"/>
      <c r="M341" s="178"/>
      <c r="N341" s="106"/>
    </row>
    <row r="342" spans="1:14" x14ac:dyDescent="0.3">
      <c r="A342" s="74">
        <v>16204</v>
      </c>
      <c r="B342" s="74" t="s">
        <v>329</v>
      </c>
      <c r="C342" s="193">
        <v>2355830</v>
      </c>
      <c r="D342" s="193">
        <v>2903534</v>
      </c>
      <c r="E342" s="144"/>
      <c r="F342" s="90">
        <f t="shared" si="10"/>
        <v>547704</v>
      </c>
      <c r="G342" s="145">
        <f t="shared" si="11"/>
        <v>1</v>
      </c>
      <c r="H342" s="99"/>
      <c r="I342" s="106"/>
      <c r="J342" s="106"/>
      <c r="M342" s="178"/>
      <c r="N342" s="106"/>
    </row>
    <row r="343" spans="1:14" x14ac:dyDescent="0.3">
      <c r="A343" s="74">
        <v>16205</v>
      </c>
      <c r="B343" s="74" t="s">
        <v>263</v>
      </c>
      <c r="C343" s="193">
        <v>2209320</v>
      </c>
      <c r="D343" s="193">
        <v>2901118</v>
      </c>
      <c r="E343" s="144"/>
      <c r="F343" s="90">
        <f t="shared" si="10"/>
        <v>691798</v>
      </c>
      <c r="G343" s="145">
        <f t="shared" si="11"/>
        <v>1</v>
      </c>
      <c r="H343" s="99"/>
      <c r="I343" s="106"/>
      <c r="J343" s="106"/>
      <c r="M343" s="178"/>
      <c r="N343" s="106"/>
    </row>
    <row r="344" spans="1:14" x14ac:dyDescent="0.3">
      <c r="A344" s="74">
        <v>16206</v>
      </c>
      <c r="B344" s="74" t="s">
        <v>190</v>
      </c>
      <c r="C344" s="193">
        <v>2424306</v>
      </c>
      <c r="D344" s="193">
        <v>3862329</v>
      </c>
      <c r="E344" s="144"/>
      <c r="F344" s="90">
        <f t="shared" si="10"/>
        <v>1438023</v>
      </c>
      <c r="G344" s="145">
        <f t="shared" si="11"/>
        <v>1</v>
      </c>
      <c r="H344" s="99"/>
      <c r="I344" s="106"/>
      <c r="J344" s="106"/>
      <c r="M344" s="178"/>
      <c r="N344" s="106"/>
    </row>
    <row r="345" spans="1:14" x14ac:dyDescent="0.3">
      <c r="A345" s="74">
        <v>16207</v>
      </c>
      <c r="B345" s="74" t="s">
        <v>348</v>
      </c>
      <c r="C345" s="193">
        <v>2597310</v>
      </c>
      <c r="D345" s="193">
        <v>3164012</v>
      </c>
      <c r="E345" s="144"/>
      <c r="F345" s="90">
        <f t="shared" si="10"/>
        <v>566702</v>
      </c>
      <c r="G345" s="145">
        <f t="shared" si="11"/>
        <v>1</v>
      </c>
      <c r="H345" s="99"/>
      <c r="I345" s="106"/>
      <c r="J345" s="106"/>
      <c r="M345" s="178"/>
      <c r="N345" s="106"/>
    </row>
    <row r="346" spans="1:14" x14ac:dyDescent="0.3">
      <c r="A346" s="74">
        <v>16301</v>
      </c>
      <c r="B346" s="74" t="s">
        <v>91</v>
      </c>
      <c r="C346" s="193">
        <v>12120598</v>
      </c>
      <c r="D346" s="193">
        <v>13549922</v>
      </c>
      <c r="E346" s="144"/>
      <c r="F346" s="90">
        <f t="shared" si="10"/>
        <v>1429324</v>
      </c>
      <c r="G346" s="145">
        <f t="shared" si="11"/>
        <v>1</v>
      </c>
      <c r="H346" s="99"/>
      <c r="I346" s="106"/>
      <c r="J346" s="106"/>
      <c r="M346" s="178"/>
      <c r="N346" s="106"/>
    </row>
    <row r="347" spans="1:14" x14ac:dyDescent="0.3">
      <c r="A347" s="74">
        <v>16302</v>
      </c>
      <c r="B347" s="74" t="s">
        <v>290</v>
      </c>
      <c r="C347" s="193">
        <v>6343400</v>
      </c>
      <c r="D347" s="193">
        <v>9241915</v>
      </c>
      <c r="E347" s="144"/>
      <c r="F347" s="90">
        <f t="shared" si="10"/>
        <v>2898515</v>
      </c>
      <c r="G347" s="145">
        <f t="shared" si="11"/>
        <v>1</v>
      </c>
      <c r="H347" s="99"/>
      <c r="I347" s="106"/>
      <c r="J347" s="106"/>
      <c r="M347" s="178"/>
      <c r="N347" s="106"/>
    </row>
    <row r="348" spans="1:14" x14ac:dyDescent="0.3">
      <c r="A348" s="74">
        <v>16303</v>
      </c>
      <c r="B348" s="74" t="s">
        <v>315</v>
      </c>
      <c r="C348" s="193">
        <v>3403000</v>
      </c>
      <c r="D348" s="193">
        <v>4005886</v>
      </c>
      <c r="E348" s="144"/>
      <c r="F348" s="90">
        <f t="shared" si="10"/>
        <v>602886</v>
      </c>
      <c r="G348" s="145">
        <f t="shared" si="11"/>
        <v>1</v>
      </c>
      <c r="H348" s="99"/>
      <c r="I348" s="106"/>
      <c r="J348" s="106"/>
      <c r="M348" s="178"/>
      <c r="N348" s="106"/>
    </row>
    <row r="349" spans="1:14" x14ac:dyDescent="0.3">
      <c r="A349" s="74">
        <v>16304</v>
      </c>
      <c r="B349" s="74" t="s">
        <v>287</v>
      </c>
      <c r="C349" s="193">
        <v>2007177</v>
      </c>
      <c r="D349" s="193">
        <v>2512734</v>
      </c>
      <c r="E349" s="144"/>
      <c r="F349" s="90">
        <f t="shared" si="10"/>
        <v>505557</v>
      </c>
      <c r="G349" s="145">
        <f t="shared" si="11"/>
        <v>1</v>
      </c>
      <c r="H349" s="99"/>
      <c r="I349" s="106"/>
      <c r="J349" s="106"/>
      <c r="M349" s="178"/>
      <c r="N349" s="106"/>
    </row>
    <row r="350" spans="1:14" x14ac:dyDescent="0.3">
      <c r="A350" s="74">
        <v>16305</v>
      </c>
      <c r="B350" s="74" t="s">
        <v>268</v>
      </c>
      <c r="C350" s="193">
        <v>4933210</v>
      </c>
      <c r="D350" s="193">
        <v>6181060</v>
      </c>
      <c r="E350" s="144"/>
      <c r="F350" s="90">
        <f t="shared" si="10"/>
        <v>1247850</v>
      </c>
      <c r="G350" s="145">
        <f t="shared" si="11"/>
        <v>1</v>
      </c>
      <c r="H350" s="99"/>
      <c r="I350" s="106"/>
      <c r="J350" s="106"/>
      <c r="M350" s="178"/>
      <c r="N350" s="106"/>
    </row>
    <row r="351" spans="1:14" hidden="1" x14ac:dyDescent="0.3">
      <c r="A351" s="74"/>
      <c r="B351" s="74"/>
      <c r="C351" s="74"/>
      <c r="D351" s="74"/>
      <c r="E351" s="137"/>
      <c r="F351" s="74"/>
      <c r="G351" s="102"/>
    </row>
  </sheetData>
  <sheetProtection algorithmName="SHA-512" hashValue="H69DO3r6z8eVtlYs8Uywt3NL6AVhfNX6uxPH1+xPufA7UTV7YxMosknIgWVPHT10ZWE7Jek79m5mWYGTVESmTw==" saltValue="1Tw5qnkU9FbH1NPX/MsyDg==" spinCount="100000" sheet="1" objects="1" scenarios="1"/>
  <mergeCells count="1">
    <mergeCell ref="A1:G1"/>
  </mergeCells>
  <pageMargins left="0.7" right="0.7" top="0.75" bottom="0.75" header="0.3" footer="0.3"/>
  <pageSetup orientation="portrait" horizontalDpi="4294967294"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79998168889431442"/>
  </sheetPr>
  <dimension ref="A1:J352"/>
  <sheetViews>
    <sheetView showGridLines="0" showRowColHeaders="0" workbookViewId="0">
      <selection sqref="A1:H1"/>
    </sheetView>
  </sheetViews>
  <sheetFormatPr baseColWidth="10" defaultColWidth="0" defaultRowHeight="14.4" zeroHeight="1" x14ac:dyDescent="0.3"/>
  <cols>
    <col min="1" max="1" width="8.109375" bestFit="1" customWidth="1"/>
    <col min="2" max="2" width="23.5546875" bestFit="1" customWidth="1"/>
    <col min="3" max="8" width="11.5546875" customWidth="1"/>
    <col min="9" max="10" width="0" hidden="1" customWidth="1"/>
    <col min="11" max="16384" width="11.5546875" hidden="1"/>
  </cols>
  <sheetData>
    <row r="1" spans="1:10" x14ac:dyDescent="0.3">
      <c r="A1" s="240" t="s">
        <v>401</v>
      </c>
      <c r="B1" s="240"/>
      <c r="C1" s="240"/>
      <c r="D1" s="240"/>
      <c r="E1" s="240"/>
      <c r="F1" s="240"/>
      <c r="G1" s="240"/>
      <c r="H1" s="240"/>
    </row>
    <row r="2" spans="1:10" x14ac:dyDescent="0.3">
      <c r="A2" s="221"/>
      <c r="B2" s="221"/>
      <c r="C2" s="241" t="s">
        <v>927</v>
      </c>
      <c r="D2" s="241"/>
      <c r="E2" s="241"/>
      <c r="F2" s="241"/>
      <c r="G2" s="103"/>
      <c r="H2" s="222"/>
    </row>
    <row r="3" spans="1:10" ht="39.6" x14ac:dyDescent="0.3">
      <c r="A3" s="122" t="s">
        <v>0</v>
      </c>
      <c r="B3" s="122" t="s">
        <v>2</v>
      </c>
      <c r="C3" s="122" t="s">
        <v>411</v>
      </c>
      <c r="D3" s="122" t="s">
        <v>412</v>
      </c>
      <c r="E3" s="122" t="s">
        <v>413</v>
      </c>
      <c r="F3" s="122" t="s">
        <v>414</v>
      </c>
      <c r="G3" s="129" t="s">
        <v>400</v>
      </c>
      <c r="H3" s="128" t="s">
        <v>395</v>
      </c>
    </row>
    <row r="4" spans="1:10" x14ac:dyDescent="0.3">
      <c r="A4" s="40">
        <v>1101</v>
      </c>
      <c r="B4" s="40" t="s">
        <v>59</v>
      </c>
      <c r="C4" s="40">
        <v>100</v>
      </c>
      <c r="D4" s="40">
        <v>99.11999999999999</v>
      </c>
      <c r="E4" s="40">
        <v>100</v>
      </c>
      <c r="F4" s="40">
        <v>100</v>
      </c>
      <c r="G4" s="1">
        <v>4</v>
      </c>
      <c r="H4" s="147">
        <f>((SUM(C4:F4)/100)/G4)</f>
        <v>0.99780000000000002</v>
      </c>
      <c r="J4" s="179"/>
    </row>
    <row r="5" spans="1:10" x14ac:dyDescent="0.3">
      <c r="A5" s="40">
        <v>1107</v>
      </c>
      <c r="B5" s="40" t="s">
        <v>68</v>
      </c>
      <c r="C5" s="40">
        <v>100</v>
      </c>
      <c r="D5" s="40">
        <v>100</v>
      </c>
      <c r="E5" s="40">
        <v>100</v>
      </c>
      <c r="F5" s="40">
        <v>100</v>
      </c>
      <c r="G5" s="1">
        <v>4</v>
      </c>
      <c r="H5" s="147">
        <f t="shared" ref="H5:H68" si="0">((SUM(C5:F5)/100)/G5)</f>
        <v>1</v>
      </c>
      <c r="I5" s="40"/>
      <c r="J5" s="179"/>
    </row>
    <row r="6" spans="1:10" x14ac:dyDescent="0.3">
      <c r="A6" s="40">
        <v>1401</v>
      </c>
      <c r="B6" s="40" t="s">
        <v>217</v>
      </c>
      <c r="C6" s="40">
        <v>85.71</v>
      </c>
      <c r="D6" s="40">
        <v>100</v>
      </c>
      <c r="E6" s="40">
        <v>100</v>
      </c>
      <c r="F6" s="40">
        <v>100</v>
      </c>
      <c r="G6" s="1">
        <v>4</v>
      </c>
      <c r="H6" s="147">
        <f t="shared" si="0"/>
        <v>0.96427499999999999</v>
      </c>
      <c r="I6" s="40"/>
      <c r="J6" s="179"/>
    </row>
    <row r="7" spans="1:10" x14ac:dyDescent="0.3">
      <c r="A7" s="40">
        <v>1402</v>
      </c>
      <c r="B7" s="40" t="s">
        <v>258</v>
      </c>
      <c r="C7" s="40">
        <v>100</v>
      </c>
      <c r="D7" s="40">
        <v>100</v>
      </c>
      <c r="E7" s="40">
        <v>100</v>
      </c>
      <c r="F7" s="40">
        <v>100</v>
      </c>
      <c r="G7" s="1">
        <v>4</v>
      </c>
      <c r="H7" s="147">
        <f t="shared" si="0"/>
        <v>1</v>
      </c>
      <c r="I7" s="40"/>
      <c r="J7" s="179"/>
    </row>
    <row r="8" spans="1:10" x14ac:dyDescent="0.3">
      <c r="A8" s="40">
        <v>1403</v>
      </c>
      <c r="B8" s="40" t="s">
        <v>331</v>
      </c>
      <c r="C8" s="40">
        <v>4.7600000000000007</v>
      </c>
      <c r="D8" s="40">
        <v>0</v>
      </c>
      <c r="E8" s="40">
        <v>100</v>
      </c>
      <c r="F8" s="40">
        <v>100</v>
      </c>
      <c r="G8" s="1">
        <v>4</v>
      </c>
      <c r="H8" s="147">
        <f t="shared" si="0"/>
        <v>0.51190000000000002</v>
      </c>
      <c r="I8" s="40"/>
      <c r="J8" s="179"/>
    </row>
    <row r="9" spans="1:10" x14ac:dyDescent="0.3">
      <c r="A9" s="40">
        <v>1404</v>
      </c>
      <c r="B9" s="40" t="s">
        <v>259</v>
      </c>
      <c r="C9" s="40">
        <v>100</v>
      </c>
      <c r="D9" s="40">
        <v>100</v>
      </c>
      <c r="E9" s="40">
        <v>100</v>
      </c>
      <c r="F9" s="40">
        <v>100</v>
      </c>
      <c r="G9" s="1">
        <v>4</v>
      </c>
      <c r="H9" s="147">
        <f t="shared" si="0"/>
        <v>1</v>
      </c>
      <c r="I9" s="40"/>
      <c r="J9" s="179"/>
    </row>
    <row r="10" spans="1:10" x14ac:dyDescent="0.3">
      <c r="A10" s="40">
        <v>1405</v>
      </c>
      <c r="B10" s="40" t="s">
        <v>206</v>
      </c>
      <c r="C10" s="40">
        <v>100</v>
      </c>
      <c r="D10" s="40">
        <v>100</v>
      </c>
      <c r="E10" s="40">
        <v>100</v>
      </c>
      <c r="F10" s="40">
        <v>100</v>
      </c>
      <c r="G10" s="1">
        <v>4</v>
      </c>
      <c r="H10" s="147">
        <f t="shared" si="0"/>
        <v>1</v>
      </c>
      <c r="I10" s="40"/>
      <c r="J10" s="179"/>
    </row>
    <row r="11" spans="1:10" x14ac:dyDescent="0.3">
      <c r="A11" s="40">
        <v>2101</v>
      </c>
      <c r="B11" s="40" t="s">
        <v>28</v>
      </c>
      <c r="C11" s="40">
        <v>100</v>
      </c>
      <c r="D11" s="40">
        <v>99.11999999999999</v>
      </c>
      <c r="E11" s="40">
        <v>100</v>
      </c>
      <c r="F11" s="40">
        <v>100</v>
      </c>
      <c r="G11" s="1">
        <v>4</v>
      </c>
      <c r="H11" s="147">
        <f t="shared" si="0"/>
        <v>0.99780000000000002</v>
      </c>
      <c r="I11" s="40"/>
      <c r="J11" s="179"/>
    </row>
    <row r="12" spans="1:10" x14ac:dyDescent="0.3">
      <c r="A12" s="40">
        <v>2102</v>
      </c>
      <c r="B12" s="40" t="s">
        <v>141</v>
      </c>
      <c r="C12" s="40">
        <v>100</v>
      </c>
      <c r="D12" s="40">
        <v>100</v>
      </c>
      <c r="E12" s="40">
        <v>100</v>
      </c>
      <c r="F12" s="40">
        <v>100</v>
      </c>
      <c r="G12" s="1">
        <v>4</v>
      </c>
      <c r="H12" s="147">
        <f t="shared" si="0"/>
        <v>1</v>
      </c>
      <c r="I12" s="40"/>
      <c r="J12" s="179"/>
    </row>
    <row r="13" spans="1:10" x14ac:dyDescent="0.3">
      <c r="A13" s="40">
        <v>2103</v>
      </c>
      <c r="B13" s="40" t="s">
        <v>203</v>
      </c>
      <c r="C13" s="40">
        <v>90.48</v>
      </c>
      <c r="D13" s="40">
        <v>74.11999999999999</v>
      </c>
      <c r="E13" s="40">
        <v>100</v>
      </c>
      <c r="F13" s="40">
        <v>100</v>
      </c>
      <c r="G13" s="1">
        <v>4</v>
      </c>
      <c r="H13" s="147">
        <f t="shared" si="0"/>
        <v>0.91150000000000009</v>
      </c>
      <c r="I13" s="40"/>
      <c r="J13" s="179"/>
    </row>
    <row r="14" spans="1:10" x14ac:dyDescent="0.3">
      <c r="A14" s="40">
        <v>2104</v>
      </c>
      <c r="B14" s="40" t="s">
        <v>127</v>
      </c>
      <c r="C14" s="40">
        <v>0</v>
      </c>
      <c r="D14" s="40">
        <v>16.23</v>
      </c>
      <c r="E14" s="40">
        <v>100</v>
      </c>
      <c r="F14" s="40">
        <v>100</v>
      </c>
      <c r="G14" s="1">
        <v>4</v>
      </c>
      <c r="H14" s="147">
        <f t="shared" si="0"/>
        <v>0.54057500000000003</v>
      </c>
      <c r="I14" s="40"/>
      <c r="J14" s="179"/>
    </row>
    <row r="15" spans="1:10" x14ac:dyDescent="0.3">
      <c r="A15" s="40">
        <v>2201</v>
      </c>
      <c r="B15" s="40" t="s">
        <v>72</v>
      </c>
      <c r="C15" s="40">
        <v>85.71</v>
      </c>
      <c r="D15" s="40">
        <v>56.14</v>
      </c>
      <c r="E15" s="40">
        <v>100</v>
      </c>
      <c r="F15" s="40">
        <v>100</v>
      </c>
      <c r="G15" s="1">
        <v>4</v>
      </c>
      <c r="H15" s="147">
        <f t="shared" si="0"/>
        <v>0.85462500000000008</v>
      </c>
      <c r="I15" s="40"/>
      <c r="J15" s="179"/>
    </row>
    <row r="16" spans="1:10" x14ac:dyDescent="0.3">
      <c r="A16" s="40">
        <v>2202</v>
      </c>
      <c r="B16" s="40" t="s">
        <v>323</v>
      </c>
      <c r="C16" s="40">
        <v>100</v>
      </c>
      <c r="D16" s="40">
        <v>100</v>
      </c>
      <c r="E16" s="40">
        <v>100</v>
      </c>
      <c r="F16" s="40">
        <v>100</v>
      </c>
      <c r="G16" s="1">
        <v>4</v>
      </c>
      <c r="H16" s="147">
        <f t="shared" si="0"/>
        <v>1</v>
      </c>
      <c r="I16" s="40"/>
      <c r="J16" s="179"/>
    </row>
    <row r="17" spans="1:10" x14ac:dyDescent="0.3">
      <c r="A17" s="40">
        <v>2203</v>
      </c>
      <c r="B17" s="40" t="s">
        <v>199</v>
      </c>
      <c r="C17" s="40">
        <v>100</v>
      </c>
      <c r="D17" s="40">
        <v>100</v>
      </c>
      <c r="E17" s="40">
        <v>100</v>
      </c>
      <c r="F17" s="40">
        <v>100</v>
      </c>
      <c r="G17" s="1">
        <v>4</v>
      </c>
      <c r="H17" s="147">
        <f t="shared" si="0"/>
        <v>1</v>
      </c>
      <c r="I17" s="40"/>
      <c r="J17" s="179"/>
    </row>
    <row r="18" spans="1:10" x14ac:dyDescent="0.3">
      <c r="A18" s="40">
        <v>2301</v>
      </c>
      <c r="B18" s="40" t="s">
        <v>123</v>
      </c>
      <c r="C18" s="40">
        <v>100</v>
      </c>
      <c r="D18" s="40">
        <v>100</v>
      </c>
      <c r="E18" s="40">
        <v>91.67</v>
      </c>
      <c r="F18" s="40">
        <v>100</v>
      </c>
      <c r="G18" s="1">
        <v>4</v>
      </c>
      <c r="H18" s="147">
        <f t="shared" si="0"/>
        <v>0.97917500000000002</v>
      </c>
      <c r="I18" s="40"/>
      <c r="J18" s="179"/>
    </row>
    <row r="19" spans="1:10" x14ac:dyDescent="0.3">
      <c r="A19" s="40">
        <v>2302</v>
      </c>
      <c r="B19" s="40" t="s">
        <v>143</v>
      </c>
      <c r="C19" s="40">
        <v>100</v>
      </c>
      <c r="D19" s="40">
        <v>100</v>
      </c>
      <c r="E19" s="40">
        <v>100</v>
      </c>
      <c r="F19" s="40">
        <v>100</v>
      </c>
      <c r="G19" s="1">
        <v>4</v>
      </c>
      <c r="H19" s="147">
        <f t="shared" si="0"/>
        <v>1</v>
      </c>
      <c r="I19" s="40"/>
      <c r="J19" s="179"/>
    </row>
    <row r="20" spans="1:10" x14ac:dyDescent="0.3">
      <c r="A20" s="40">
        <v>3101</v>
      </c>
      <c r="B20" s="40" t="s">
        <v>52</v>
      </c>
      <c r="C20" s="40">
        <v>90.48</v>
      </c>
      <c r="D20" s="40">
        <v>74.11999999999999</v>
      </c>
      <c r="E20" s="40">
        <v>100</v>
      </c>
      <c r="F20" s="40">
        <v>100</v>
      </c>
      <c r="G20" s="1">
        <v>4</v>
      </c>
      <c r="H20" s="147">
        <f t="shared" si="0"/>
        <v>0.91150000000000009</v>
      </c>
      <c r="I20" s="40"/>
      <c r="J20" s="179"/>
    </row>
    <row r="21" spans="1:10" x14ac:dyDescent="0.3">
      <c r="A21" s="40">
        <v>3102</v>
      </c>
      <c r="B21" s="40" t="s">
        <v>85</v>
      </c>
      <c r="C21" s="40">
        <v>100</v>
      </c>
      <c r="D21" s="40">
        <v>100</v>
      </c>
      <c r="E21" s="40">
        <v>100</v>
      </c>
      <c r="F21" s="40">
        <v>100</v>
      </c>
      <c r="G21" s="1">
        <v>4</v>
      </c>
      <c r="H21" s="147">
        <f t="shared" si="0"/>
        <v>1</v>
      </c>
      <c r="I21" s="40"/>
      <c r="J21" s="179"/>
    </row>
    <row r="22" spans="1:10" x14ac:dyDescent="0.3">
      <c r="A22" s="40">
        <v>3103</v>
      </c>
      <c r="B22" s="40" t="s">
        <v>165</v>
      </c>
      <c r="C22" s="40">
        <v>100</v>
      </c>
      <c r="D22" s="40">
        <v>100</v>
      </c>
      <c r="E22" s="40">
        <v>100</v>
      </c>
      <c r="F22" s="40">
        <v>100</v>
      </c>
      <c r="G22" s="1">
        <v>4</v>
      </c>
      <c r="H22" s="147">
        <f t="shared" si="0"/>
        <v>1</v>
      </c>
      <c r="I22" s="40"/>
      <c r="J22" s="179"/>
    </row>
    <row r="23" spans="1:10" x14ac:dyDescent="0.3">
      <c r="A23" s="40">
        <v>3201</v>
      </c>
      <c r="B23" s="40" t="s">
        <v>131</v>
      </c>
      <c r="C23" s="40">
        <v>100</v>
      </c>
      <c r="D23" s="40">
        <v>100</v>
      </c>
      <c r="E23" s="40">
        <v>100</v>
      </c>
      <c r="F23" s="40">
        <v>100</v>
      </c>
      <c r="G23" s="1">
        <v>4</v>
      </c>
      <c r="H23" s="147">
        <f t="shared" si="0"/>
        <v>1</v>
      </c>
      <c r="I23" s="40"/>
      <c r="J23" s="179"/>
    </row>
    <row r="24" spans="1:10" x14ac:dyDescent="0.3">
      <c r="A24" s="40">
        <v>3202</v>
      </c>
      <c r="B24" s="40" t="s">
        <v>178</v>
      </c>
      <c r="C24" s="40">
        <v>95.240000000000009</v>
      </c>
      <c r="D24" s="40">
        <v>100</v>
      </c>
      <c r="E24" s="40">
        <v>100</v>
      </c>
      <c r="F24" s="40">
        <v>100</v>
      </c>
      <c r="G24" s="1">
        <v>4</v>
      </c>
      <c r="H24" s="147">
        <f t="shared" si="0"/>
        <v>0.98809999999999998</v>
      </c>
      <c r="I24" s="40"/>
      <c r="J24" s="179"/>
    </row>
    <row r="25" spans="1:10" x14ac:dyDescent="0.3">
      <c r="A25" s="40">
        <v>3301</v>
      </c>
      <c r="B25" s="40" t="s">
        <v>140</v>
      </c>
      <c r="C25" s="40">
        <v>100</v>
      </c>
      <c r="D25" s="40">
        <v>100</v>
      </c>
      <c r="E25" s="40">
        <v>100</v>
      </c>
      <c r="F25" s="40">
        <v>100</v>
      </c>
      <c r="G25" s="1">
        <v>4</v>
      </c>
      <c r="H25" s="147">
        <f t="shared" si="0"/>
        <v>1</v>
      </c>
      <c r="I25" s="40"/>
      <c r="J25" s="179"/>
    </row>
    <row r="26" spans="1:10" x14ac:dyDescent="0.3">
      <c r="A26" s="40">
        <v>3302</v>
      </c>
      <c r="B26" s="40" t="s">
        <v>326</v>
      </c>
      <c r="C26" s="40">
        <v>100</v>
      </c>
      <c r="D26" s="40">
        <v>100</v>
      </c>
      <c r="E26" s="40">
        <v>100</v>
      </c>
      <c r="F26" s="40">
        <v>100</v>
      </c>
      <c r="G26" s="1">
        <v>4</v>
      </c>
      <c r="H26" s="147">
        <f t="shared" si="0"/>
        <v>1</v>
      </c>
      <c r="I26" s="40"/>
      <c r="J26" s="179"/>
    </row>
    <row r="27" spans="1:10" x14ac:dyDescent="0.3">
      <c r="A27" s="40">
        <v>3303</v>
      </c>
      <c r="B27" s="40" t="s">
        <v>156</v>
      </c>
      <c r="C27" s="40">
        <v>100</v>
      </c>
      <c r="D27" s="40">
        <v>100</v>
      </c>
      <c r="E27" s="40">
        <v>100</v>
      </c>
      <c r="F27" s="40">
        <v>100</v>
      </c>
      <c r="G27" s="1">
        <v>4</v>
      </c>
      <c r="H27" s="147">
        <f t="shared" si="0"/>
        <v>1</v>
      </c>
      <c r="I27" s="40"/>
      <c r="J27" s="179"/>
    </row>
    <row r="28" spans="1:10" x14ac:dyDescent="0.3">
      <c r="A28" s="40">
        <v>3304</v>
      </c>
      <c r="B28" s="40" t="s">
        <v>214</v>
      </c>
      <c r="C28" s="40">
        <v>100</v>
      </c>
      <c r="D28" s="40">
        <v>100</v>
      </c>
      <c r="E28" s="40">
        <v>50</v>
      </c>
      <c r="F28" s="40">
        <v>100</v>
      </c>
      <c r="G28" s="1">
        <v>4</v>
      </c>
      <c r="H28" s="147">
        <f t="shared" si="0"/>
        <v>0.875</v>
      </c>
      <c r="I28" s="40"/>
      <c r="J28" s="179"/>
    </row>
    <row r="29" spans="1:10" x14ac:dyDescent="0.3">
      <c r="A29" s="40">
        <v>4101</v>
      </c>
      <c r="B29" s="40" t="s">
        <v>82</v>
      </c>
      <c r="C29" s="40">
        <v>100</v>
      </c>
      <c r="D29" s="40">
        <v>100</v>
      </c>
      <c r="E29" s="40">
        <v>100</v>
      </c>
      <c r="F29" s="40">
        <v>100</v>
      </c>
      <c r="G29" s="1">
        <v>4</v>
      </c>
      <c r="H29" s="147">
        <f t="shared" si="0"/>
        <v>1</v>
      </c>
      <c r="I29" s="40"/>
      <c r="J29" s="179"/>
    </row>
    <row r="30" spans="1:10" x14ac:dyDescent="0.3">
      <c r="A30" s="40">
        <v>4102</v>
      </c>
      <c r="B30" s="40" t="s">
        <v>75</v>
      </c>
      <c r="C30" s="40">
        <v>100</v>
      </c>
      <c r="D30" s="40">
        <v>100</v>
      </c>
      <c r="E30" s="40">
        <v>91.67</v>
      </c>
      <c r="F30" s="40">
        <v>100</v>
      </c>
      <c r="G30" s="1">
        <v>4</v>
      </c>
      <c r="H30" s="147">
        <f t="shared" si="0"/>
        <v>0.97917500000000002</v>
      </c>
      <c r="I30" s="40"/>
      <c r="J30" s="179"/>
    </row>
    <row r="31" spans="1:10" x14ac:dyDescent="0.3">
      <c r="A31" s="40">
        <v>4103</v>
      </c>
      <c r="B31" s="40" t="s">
        <v>87</v>
      </c>
      <c r="C31" s="40">
        <v>100</v>
      </c>
      <c r="D31" s="40">
        <v>100</v>
      </c>
      <c r="E31" s="40">
        <v>100</v>
      </c>
      <c r="F31" s="40">
        <v>100</v>
      </c>
      <c r="G31" s="1">
        <v>4</v>
      </c>
      <c r="H31" s="147">
        <f t="shared" si="0"/>
        <v>1</v>
      </c>
      <c r="I31" s="40"/>
      <c r="J31" s="179"/>
    </row>
    <row r="32" spans="1:10" x14ac:dyDescent="0.3">
      <c r="A32" s="40">
        <v>4104</v>
      </c>
      <c r="B32" s="40" t="s">
        <v>324</v>
      </c>
      <c r="C32" s="40">
        <v>100</v>
      </c>
      <c r="D32" s="40">
        <v>97.81</v>
      </c>
      <c r="E32" s="40">
        <v>100</v>
      </c>
      <c r="F32" s="40">
        <v>100</v>
      </c>
      <c r="G32" s="1">
        <v>4</v>
      </c>
      <c r="H32" s="147">
        <f t="shared" si="0"/>
        <v>0.99452499999999999</v>
      </c>
      <c r="I32" s="40"/>
      <c r="J32" s="179"/>
    </row>
    <row r="33" spans="1:10" x14ac:dyDescent="0.3">
      <c r="A33" s="40">
        <v>4105</v>
      </c>
      <c r="B33" s="40" t="s">
        <v>205</v>
      </c>
      <c r="C33" s="40">
        <v>100</v>
      </c>
      <c r="D33" s="40">
        <v>100</v>
      </c>
      <c r="E33" s="40">
        <v>83.33</v>
      </c>
      <c r="F33" s="40">
        <v>100</v>
      </c>
      <c r="G33" s="1">
        <v>4</v>
      </c>
      <c r="H33" s="147">
        <f t="shared" si="0"/>
        <v>0.95832499999999998</v>
      </c>
      <c r="I33" s="40"/>
      <c r="J33" s="179"/>
    </row>
    <row r="34" spans="1:10" x14ac:dyDescent="0.3">
      <c r="A34" s="40">
        <v>4106</v>
      </c>
      <c r="B34" s="40" t="s">
        <v>227</v>
      </c>
      <c r="C34" s="40">
        <v>100</v>
      </c>
      <c r="D34" s="40">
        <v>100</v>
      </c>
      <c r="E34" s="40">
        <v>100</v>
      </c>
      <c r="F34" s="40">
        <v>100</v>
      </c>
      <c r="G34" s="1">
        <v>4</v>
      </c>
      <c r="H34" s="147">
        <f t="shared" si="0"/>
        <v>1</v>
      </c>
      <c r="I34" s="40"/>
      <c r="J34" s="179"/>
    </row>
    <row r="35" spans="1:10" x14ac:dyDescent="0.3">
      <c r="A35" s="40">
        <v>4201</v>
      </c>
      <c r="B35" s="40" t="s">
        <v>117</v>
      </c>
      <c r="C35" s="40">
        <v>90.48</v>
      </c>
      <c r="D35" s="40">
        <v>52.629999999999995</v>
      </c>
      <c r="E35" s="40">
        <v>100</v>
      </c>
      <c r="F35" s="40">
        <v>100</v>
      </c>
      <c r="G35" s="1">
        <v>4</v>
      </c>
      <c r="H35" s="147">
        <f t="shared" si="0"/>
        <v>0.85777500000000007</v>
      </c>
      <c r="I35" s="40"/>
      <c r="J35" s="179"/>
    </row>
    <row r="36" spans="1:10" x14ac:dyDescent="0.3">
      <c r="A36" s="40">
        <v>4202</v>
      </c>
      <c r="B36" s="40" t="s">
        <v>245</v>
      </c>
      <c r="C36" s="40">
        <v>95.240000000000009</v>
      </c>
      <c r="D36" s="40">
        <v>93.42</v>
      </c>
      <c r="E36" s="40">
        <v>100</v>
      </c>
      <c r="F36" s="40">
        <v>100</v>
      </c>
      <c r="G36" s="1">
        <v>4</v>
      </c>
      <c r="H36" s="147">
        <f t="shared" si="0"/>
        <v>0.97165000000000001</v>
      </c>
      <c r="I36" s="40"/>
      <c r="J36" s="179"/>
    </row>
    <row r="37" spans="1:10" x14ac:dyDescent="0.3">
      <c r="A37" s="40">
        <v>4203</v>
      </c>
      <c r="B37" s="40" t="s">
        <v>168</v>
      </c>
      <c r="C37" s="40">
        <v>100</v>
      </c>
      <c r="D37" s="40">
        <v>100</v>
      </c>
      <c r="E37" s="40">
        <v>100</v>
      </c>
      <c r="F37" s="40">
        <v>100</v>
      </c>
      <c r="G37" s="1">
        <v>4</v>
      </c>
      <c r="H37" s="147">
        <f t="shared" si="0"/>
        <v>1</v>
      </c>
      <c r="I37" s="40"/>
      <c r="J37" s="179"/>
    </row>
    <row r="38" spans="1:10" x14ac:dyDescent="0.3">
      <c r="A38" s="40">
        <v>4204</v>
      </c>
      <c r="B38" s="40" t="s">
        <v>305</v>
      </c>
      <c r="C38" s="40">
        <v>100</v>
      </c>
      <c r="D38" s="40">
        <v>0</v>
      </c>
      <c r="E38" s="40">
        <v>91.67</v>
      </c>
      <c r="F38" s="40">
        <v>100</v>
      </c>
      <c r="G38" s="1">
        <v>4</v>
      </c>
      <c r="H38" s="147">
        <f t="shared" si="0"/>
        <v>0.72917500000000002</v>
      </c>
      <c r="I38" s="40"/>
      <c r="J38" s="179"/>
    </row>
    <row r="39" spans="1:10" x14ac:dyDescent="0.3">
      <c r="A39" s="40">
        <v>4301</v>
      </c>
      <c r="B39" s="40" t="s">
        <v>122</v>
      </c>
      <c r="C39" s="40">
        <v>95.240000000000009</v>
      </c>
      <c r="D39" s="40">
        <v>87.28</v>
      </c>
      <c r="E39" s="40">
        <v>100</v>
      </c>
      <c r="F39" s="40">
        <v>100</v>
      </c>
      <c r="G39" s="1">
        <v>4</v>
      </c>
      <c r="H39" s="147">
        <f t="shared" si="0"/>
        <v>0.95629999999999993</v>
      </c>
      <c r="I39" s="40"/>
      <c r="J39" s="179"/>
    </row>
    <row r="40" spans="1:10" x14ac:dyDescent="0.3">
      <c r="A40" s="40">
        <v>4302</v>
      </c>
      <c r="B40" s="40" t="s">
        <v>311</v>
      </c>
      <c r="C40" s="40">
        <v>100</v>
      </c>
      <c r="D40" s="40">
        <v>100</v>
      </c>
      <c r="E40" s="40">
        <v>100</v>
      </c>
      <c r="F40" s="40">
        <v>100</v>
      </c>
      <c r="G40" s="1">
        <v>4</v>
      </c>
      <c r="H40" s="147">
        <f t="shared" si="0"/>
        <v>1</v>
      </c>
      <c r="I40" s="40"/>
      <c r="J40" s="179"/>
    </row>
    <row r="41" spans="1:10" x14ac:dyDescent="0.3">
      <c r="A41" s="40">
        <v>4303</v>
      </c>
      <c r="B41" s="40" t="s">
        <v>250</v>
      </c>
      <c r="C41" s="40">
        <v>100</v>
      </c>
      <c r="D41" s="40">
        <v>100</v>
      </c>
      <c r="E41" s="40">
        <v>100</v>
      </c>
      <c r="F41" s="40">
        <v>100</v>
      </c>
      <c r="G41" s="1">
        <v>4</v>
      </c>
      <c r="H41" s="147">
        <f t="shared" si="0"/>
        <v>1</v>
      </c>
      <c r="I41" s="40"/>
      <c r="J41" s="179"/>
    </row>
    <row r="42" spans="1:10" x14ac:dyDescent="0.3">
      <c r="A42" s="40">
        <v>4304</v>
      </c>
      <c r="B42" s="40" t="s">
        <v>296</v>
      </c>
      <c r="C42" s="40">
        <v>100</v>
      </c>
      <c r="D42" s="40">
        <v>100</v>
      </c>
      <c r="E42" s="40">
        <v>100</v>
      </c>
      <c r="F42" s="40">
        <v>100</v>
      </c>
      <c r="G42" s="1">
        <v>4</v>
      </c>
      <c r="H42" s="147">
        <f t="shared" si="0"/>
        <v>1</v>
      </c>
      <c r="I42" s="40"/>
      <c r="J42" s="179"/>
    </row>
    <row r="43" spans="1:10" x14ac:dyDescent="0.3">
      <c r="A43" s="40">
        <v>4305</v>
      </c>
      <c r="B43" s="40" t="s">
        <v>279</v>
      </c>
      <c r="C43" s="40">
        <v>100</v>
      </c>
      <c r="D43" s="40">
        <v>100</v>
      </c>
      <c r="E43" s="40">
        <v>100</v>
      </c>
      <c r="F43" s="40">
        <v>100</v>
      </c>
      <c r="G43" s="1">
        <v>4</v>
      </c>
      <c r="H43" s="147">
        <f t="shared" si="0"/>
        <v>1</v>
      </c>
      <c r="I43" s="40"/>
      <c r="J43" s="179"/>
    </row>
    <row r="44" spans="1:10" x14ac:dyDescent="0.3">
      <c r="A44" s="40">
        <v>5101</v>
      </c>
      <c r="B44" s="40" t="s">
        <v>47</v>
      </c>
      <c r="C44" s="40">
        <v>100</v>
      </c>
      <c r="D44" s="40">
        <v>83.77</v>
      </c>
      <c r="E44" s="40">
        <v>100</v>
      </c>
      <c r="F44" s="40">
        <v>100</v>
      </c>
      <c r="G44" s="1">
        <v>4</v>
      </c>
      <c r="H44" s="147">
        <f t="shared" si="0"/>
        <v>0.95942499999999997</v>
      </c>
      <c r="I44" s="40"/>
      <c r="J44" s="179"/>
    </row>
    <row r="45" spans="1:10" x14ac:dyDescent="0.3">
      <c r="A45" s="40">
        <v>5102</v>
      </c>
      <c r="B45" s="40" t="s">
        <v>150</v>
      </c>
      <c r="C45" s="40">
        <v>100</v>
      </c>
      <c r="D45" s="40">
        <v>100</v>
      </c>
      <c r="E45" s="40">
        <v>100</v>
      </c>
      <c r="F45" s="40">
        <v>100</v>
      </c>
      <c r="G45" s="1">
        <v>4</v>
      </c>
      <c r="H45" s="147">
        <f t="shared" si="0"/>
        <v>1</v>
      </c>
      <c r="I45" s="40"/>
      <c r="J45" s="179"/>
    </row>
    <row r="46" spans="1:10" x14ac:dyDescent="0.3">
      <c r="A46" s="40">
        <v>5103</v>
      </c>
      <c r="B46" s="40" t="s">
        <v>57</v>
      </c>
      <c r="C46" s="40">
        <v>100</v>
      </c>
      <c r="D46" s="40">
        <v>100</v>
      </c>
      <c r="E46" s="40">
        <v>100</v>
      </c>
      <c r="F46" s="40">
        <v>100</v>
      </c>
      <c r="G46" s="1">
        <v>4</v>
      </c>
      <c r="H46" s="147">
        <f t="shared" si="0"/>
        <v>1</v>
      </c>
      <c r="I46" s="40"/>
      <c r="J46" s="179"/>
    </row>
    <row r="47" spans="1:10" x14ac:dyDescent="0.3">
      <c r="A47" s="40">
        <v>5104</v>
      </c>
      <c r="B47" s="40" t="s">
        <v>317</v>
      </c>
      <c r="C47" s="40">
        <v>100</v>
      </c>
      <c r="D47" s="40">
        <v>100</v>
      </c>
      <c r="E47" s="40">
        <v>0</v>
      </c>
      <c r="F47" s="40">
        <v>100</v>
      </c>
      <c r="G47" s="1">
        <v>4</v>
      </c>
      <c r="H47" s="147">
        <f t="shared" si="0"/>
        <v>0.75</v>
      </c>
      <c r="I47" s="40"/>
      <c r="J47" s="179"/>
    </row>
    <row r="48" spans="1:10" x14ac:dyDescent="0.3">
      <c r="A48" s="40">
        <v>5105</v>
      </c>
      <c r="B48" s="40" t="s">
        <v>145</v>
      </c>
      <c r="C48" s="40">
        <v>100</v>
      </c>
      <c r="D48" s="40">
        <v>100</v>
      </c>
      <c r="E48" s="40">
        <v>100</v>
      </c>
      <c r="F48" s="40">
        <v>100</v>
      </c>
      <c r="G48" s="1">
        <v>4</v>
      </c>
      <c r="H48" s="147">
        <f t="shared" si="0"/>
        <v>1</v>
      </c>
      <c r="I48" s="40"/>
      <c r="J48" s="179"/>
    </row>
    <row r="49" spans="1:10" x14ac:dyDescent="0.3">
      <c r="A49" s="40">
        <v>5107</v>
      </c>
      <c r="B49" s="40" t="s">
        <v>92</v>
      </c>
      <c r="C49" s="40">
        <v>100</v>
      </c>
      <c r="D49" s="40">
        <v>100</v>
      </c>
      <c r="E49" s="40">
        <v>100</v>
      </c>
      <c r="F49" s="40">
        <v>100</v>
      </c>
      <c r="G49" s="1">
        <v>4</v>
      </c>
      <c r="H49" s="147">
        <f t="shared" si="0"/>
        <v>1</v>
      </c>
      <c r="I49" s="40"/>
      <c r="J49" s="179"/>
    </row>
    <row r="50" spans="1:10" x14ac:dyDescent="0.3">
      <c r="A50" s="40">
        <v>5109</v>
      </c>
      <c r="B50" s="40" t="s">
        <v>17</v>
      </c>
      <c r="C50" s="40">
        <v>100</v>
      </c>
      <c r="D50" s="40">
        <v>100</v>
      </c>
      <c r="E50" s="40">
        <v>100</v>
      </c>
      <c r="F50" s="40">
        <v>100</v>
      </c>
      <c r="G50" s="1">
        <v>4</v>
      </c>
      <c r="H50" s="147">
        <f t="shared" si="0"/>
        <v>1</v>
      </c>
      <c r="I50" s="40"/>
      <c r="J50" s="179"/>
    </row>
    <row r="51" spans="1:10" x14ac:dyDescent="0.3">
      <c r="A51" s="40">
        <v>5201</v>
      </c>
      <c r="B51" s="40" t="s">
        <v>236</v>
      </c>
      <c r="C51" s="40">
        <v>100</v>
      </c>
      <c r="D51" s="40">
        <v>100</v>
      </c>
      <c r="E51" s="40">
        <v>100</v>
      </c>
      <c r="F51" s="40">
        <v>100</v>
      </c>
      <c r="G51" s="1">
        <v>4</v>
      </c>
      <c r="H51" s="147">
        <f t="shared" si="0"/>
        <v>1</v>
      </c>
      <c r="I51" s="40"/>
      <c r="J51" s="179"/>
    </row>
    <row r="52" spans="1:10" x14ac:dyDescent="0.3">
      <c r="A52" s="40">
        <v>5301</v>
      </c>
      <c r="B52" s="40" t="s">
        <v>137</v>
      </c>
      <c r="C52" s="40">
        <v>100</v>
      </c>
      <c r="D52" s="40">
        <v>100</v>
      </c>
      <c r="E52" s="40">
        <v>100</v>
      </c>
      <c r="F52" s="40">
        <v>100</v>
      </c>
      <c r="G52" s="1">
        <v>4</v>
      </c>
      <c r="H52" s="147">
        <f t="shared" si="0"/>
        <v>1</v>
      </c>
      <c r="I52" s="40"/>
      <c r="J52" s="179"/>
    </row>
    <row r="53" spans="1:10" x14ac:dyDescent="0.3">
      <c r="A53" s="40">
        <v>5302</v>
      </c>
      <c r="B53" s="40" t="s">
        <v>153</v>
      </c>
      <c r="C53" s="40">
        <v>100</v>
      </c>
      <c r="D53" s="40">
        <v>100</v>
      </c>
      <c r="E53" s="40">
        <v>100</v>
      </c>
      <c r="F53" s="40">
        <v>100</v>
      </c>
      <c r="G53" s="1">
        <v>4</v>
      </c>
      <c r="H53" s="147">
        <f t="shared" si="0"/>
        <v>1</v>
      </c>
      <c r="I53" s="40"/>
      <c r="J53" s="179"/>
    </row>
    <row r="54" spans="1:10" x14ac:dyDescent="0.3">
      <c r="A54" s="40">
        <v>5303</v>
      </c>
      <c r="B54" s="40" t="s">
        <v>96</v>
      </c>
      <c r="C54" s="40">
        <v>100</v>
      </c>
      <c r="D54" s="40">
        <v>100</v>
      </c>
      <c r="E54" s="40">
        <v>91.67</v>
      </c>
      <c r="F54" s="40">
        <v>100</v>
      </c>
      <c r="G54" s="1">
        <v>4</v>
      </c>
      <c r="H54" s="147">
        <f t="shared" si="0"/>
        <v>0.97917500000000002</v>
      </c>
      <c r="I54" s="40"/>
      <c r="J54" s="179"/>
    </row>
    <row r="55" spans="1:10" x14ac:dyDescent="0.3">
      <c r="A55" s="40">
        <v>5304</v>
      </c>
      <c r="B55" s="40" t="s">
        <v>230</v>
      </c>
      <c r="C55" s="40">
        <v>100</v>
      </c>
      <c r="D55" s="40">
        <v>100</v>
      </c>
      <c r="E55" s="40">
        <v>100</v>
      </c>
      <c r="F55" s="40">
        <v>100</v>
      </c>
      <c r="G55" s="1">
        <v>4</v>
      </c>
      <c r="H55" s="147">
        <f t="shared" si="0"/>
        <v>1</v>
      </c>
      <c r="I55" s="40"/>
      <c r="J55" s="179"/>
    </row>
    <row r="56" spans="1:10" x14ac:dyDescent="0.3">
      <c r="A56" s="40">
        <v>5401</v>
      </c>
      <c r="B56" s="40" t="s">
        <v>212</v>
      </c>
      <c r="C56" s="40">
        <v>76.19</v>
      </c>
      <c r="D56" s="40">
        <v>100</v>
      </c>
      <c r="E56" s="40">
        <v>83.33</v>
      </c>
      <c r="F56" s="40">
        <v>100</v>
      </c>
      <c r="G56" s="1">
        <v>4</v>
      </c>
      <c r="H56" s="147">
        <f t="shared" si="0"/>
        <v>0.89879999999999993</v>
      </c>
      <c r="I56" s="40"/>
      <c r="J56" s="179"/>
    </row>
    <row r="57" spans="1:10" x14ac:dyDescent="0.3">
      <c r="A57" s="40">
        <v>5402</v>
      </c>
      <c r="B57" s="40" t="s">
        <v>189</v>
      </c>
      <c r="C57" s="40">
        <v>100</v>
      </c>
      <c r="D57" s="40">
        <v>100</v>
      </c>
      <c r="E57" s="40">
        <v>100</v>
      </c>
      <c r="F57" s="40">
        <v>100</v>
      </c>
      <c r="G57" s="1">
        <v>4</v>
      </c>
      <c r="H57" s="147">
        <f t="shared" si="0"/>
        <v>1</v>
      </c>
      <c r="I57" s="40"/>
      <c r="J57" s="179"/>
    </row>
    <row r="58" spans="1:10" x14ac:dyDescent="0.3">
      <c r="A58" s="40">
        <v>5403</v>
      </c>
      <c r="B58" s="40" t="s">
        <v>161</v>
      </c>
      <c r="C58" s="40">
        <v>100</v>
      </c>
      <c r="D58" s="40">
        <v>100</v>
      </c>
      <c r="E58" s="40">
        <v>100</v>
      </c>
      <c r="F58" s="40">
        <v>100</v>
      </c>
      <c r="G58" s="1">
        <v>4</v>
      </c>
      <c r="H58" s="147">
        <f t="shared" si="0"/>
        <v>1</v>
      </c>
      <c r="I58" s="40"/>
      <c r="J58" s="179"/>
    </row>
    <row r="59" spans="1:10" x14ac:dyDescent="0.3">
      <c r="A59" s="40">
        <v>5404</v>
      </c>
      <c r="B59" s="40" t="s">
        <v>254</v>
      </c>
      <c r="C59" s="40">
        <v>100</v>
      </c>
      <c r="D59" s="40">
        <v>100</v>
      </c>
      <c r="E59" s="40">
        <v>58.33</v>
      </c>
      <c r="F59" s="40">
        <v>100</v>
      </c>
      <c r="G59" s="1">
        <v>4</v>
      </c>
      <c r="H59" s="147">
        <f t="shared" si="0"/>
        <v>0.89582499999999998</v>
      </c>
      <c r="I59" s="40"/>
      <c r="J59" s="179"/>
    </row>
    <row r="60" spans="1:10" x14ac:dyDescent="0.3">
      <c r="A60" s="40">
        <v>5405</v>
      </c>
      <c r="B60" s="40" t="s">
        <v>222</v>
      </c>
      <c r="C60" s="40">
        <v>100</v>
      </c>
      <c r="D60" s="40">
        <v>100</v>
      </c>
      <c r="E60" s="40">
        <v>100</v>
      </c>
      <c r="F60" s="40">
        <v>100</v>
      </c>
      <c r="G60" s="1">
        <v>4</v>
      </c>
      <c r="H60" s="147">
        <f t="shared" si="0"/>
        <v>1</v>
      </c>
      <c r="I60" s="40"/>
      <c r="J60" s="179"/>
    </row>
    <row r="61" spans="1:10" x14ac:dyDescent="0.3">
      <c r="A61" s="40">
        <v>5501</v>
      </c>
      <c r="B61" s="40" t="s">
        <v>65</v>
      </c>
      <c r="C61" s="40">
        <v>100</v>
      </c>
      <c r="D61" s="40">
        <v>100</v>
      </c>
      <c r="E61" s="40">
        <v>100</v>
      </c>
      <c r="F61" s="40">
        <v>100</v>
      </c>
      <c r="G61" s="1">
        <v>4</v>
      </c>
      <c r="H61" s="147">
        <f t="shared" si="0"/>
        <v>1</v>
      </c>
      <c r="I61" s="40"/>
      <c r="J61" s="179"/>
    </row>
    <row r="62" spans="1:10" x14ac:dyDescent="0.3">
      <c r="A62" s="40">
        <v>5502</v>
      </c>
      <c r="B62" s="40" t="s">
        <v>372</v>
      </c>
      <c r="C62" s="40">
        <v>100</v>
      </c>
      <c r="D62" s="40">
        <v>100</v>
      </c>
      <c r="E62" s="40">
        <v>100</v>
      </c>
      <c r="F62" s="40">
        <v>100</v>
      </c>
      <c r="G62" s="1">
        <v>4</v>
      </c>
      <c r="H62" s="147">
        <f t="shared" si="0"/>
        <v>1</v>
      </c>
      <c r="I62" s="40"/>
      <c r="J62" s="179"/>
    </row>
    <row r="63" spans="1:10" x14ac:dyDescent="0.3">
      <c r="A63" s="40">
        <v>5503</v>
      </c>
      <c r="B63" s="40" t="s">
        <v>98</v>
      </c>
      <c r="C63" s="40">
        <v>100</v>
      </c>
      <c r="D63" s="40">
        <v>100</v>
      </c>
      <c r="E63" s="40">
        <v>100</v>
      </c>
      <c r="F63" s="40">
        <v>100</v>
      </c>
      <c r="G63" s="1">
        <v>4</v>
      </c>
      <c r="H63" s="147">
        <f t="shared" si="0"/>
        <v>1</v>
      </c>
      <c r="I63" s="40"/>
      <c r="J63" s="179"/>
    </row>
    <row r="64" spans="1:10" x14ac:dyDescent="0.3">
      <c r="A64" s="40">
        <v>5504</v>
      </c>
      <c r="B64" s="40" t="s">
        <v>74</v>
      </c>
      <c r="C64" s="40">
        <v>100</v>
      </c>
      <c r="D64" s="40">
        <v>100</v>
      </c>
      <c r="E64" s="40">
        <v>100</v>
      </c>
      <c r="F64" s="40">
        <v>100</v>
      </c>
      <c r="G64" s="1">
        <v>4</v>
      </c>
      <c r="H64" s="147">
        <f t="shared" si="0"/>
        <v>1</v>
      </c>
      <c r="I64" s="40"/>
      <c r="J64" s="179"/>
    </row>
    <row r="65" spans="1:10" x14ac:dyDescent="0.3">
      <c r="A65" s="40">
        <v>5506</v>
      </c>
      <c r="B65" s="40" t="s">
        <v>235</v>
      </c>
      <c r="C65" s="40">
        <v>100</v>
      </c>
      <c r="D65" s="40">
        <v>100</v>
      </c>
      <c r="E65" s="40">
        <v>100</v>
      </c>
      <c r="F65" s="40">
        <v>100</v>
      </c>
      <c r="G65" s="1">
        <v>4</v>
      </c>
      <c r="H65" s="147">
        <f t="shared" si="0"/>
        <v>1</v>
      </c>
      <c r="I65" s="40"/>
      <c r="J65" s="179"/>
    </row>
    <row r="66" spans="1:10" x14ac:dyDescent="0.3">
      <c r="A66" s="40">
        <v>5601</v>
      </c>
      <c r="B66" s="40" t="s">
        <v>53</v>
      </c>
      <c r="C66" s="40">
        <v>100</v>
      </c>
      <c r="D66" s="40">
        <v>100</v>
      </c>
      <c r="E66" s="40">
        <v>100</v>
      </c>
      <c r="F66" s="40">
        <v>100</v>
      </c>
      <c r="G66" s="1">
        <v>4</v>
      </c>
      <c r="H66" s="147">
        <f t="shared" si="0"/>
        <v>1</v>
      </c>
      <c r="I66" s="40"/>
      <c r="J66" s="179"/>
    </row>
    <row r="67" spans="1:10" x14ac:dyDescent="0.3">
      <c r="A67" s="40">
        <v>5602</v>
      </c>
      <c r="B67" s="40" t="s">
        <v>191</v>
      </c>
      <c r="C67" s="40">
        <v>95.240000000000009</v>
      </c>
      <c r="D67" s="40">
        <v>87.72</v>
      </c>
      <c r="E67" s="40">
        <v>100</v>
      </c>
      <c r="F67" s="40">
        <v>100</v>
      </c>
      <c r="G67" s="1">
        <v>4</v>
      </c>
      <c r="H67" s="147">
        <f t="shared" si="0"/>
        <v>0.95740000000000014</v>
      </c>
      <c r="I67" s="40"/>
      <c r="J67" s="179"/>
    </row>
    <row r="68" spans="1:10" x14ac:dyDescent="0.3">
      <c r="A68" s="40">
        <v>5603</v>
      </c>
      <c r="B68" s="40" t="s">
        <v>80</v>
      </c>
      <c r="C68" s="40">
        <v>100</v>
      </c>
      <c r="D68" s="40">
        <v>100</v>
      </c>
      <c r="E68" s="40">
        <v>100</v>
      </c>
      <c r="F68" s="40">
        <v>100</v>
      </c>
      <c r="G68" s="1">
        <v>4</v>
      </c>
      <c r="H68" s="147">
        <f t="shared" si="0"/>
        <v>1</v>
      </c>
      <c r="I68" s="40"/>
      <c r="J68" s="179"/>
    </row>
    <row r="69" spans="1:10" x14ac:dyDescent="0.3">
      <c r="A69" s="40">
        <v>5604</v>
      </c>
      <c r="B69" s="40" t="s">
        <v>103</v>
      </c>
      <c r="C69" s="40">
        <v>100</v>
      </c>
      <c r="D69" s="40">
        <v>100</v>
      </c>
      <c r="E69" s="40">
        <v>100</v>
      </c>
      <c r="F69" s="40">
        <v>100</v>
      </c>
      <c r="G69" s="1">
        <v>4</v>
      </c>
      <c r="H69" s="147">
        <f t="shared" ref="H69:H132" si="1">((SUM(C69:F69)/100)/G69)</f>
        <v>1</v>
      </c>
      <c r="I69" s="40"/>
      <c r="J69" s="179"/>
    </row>
    <row r="70" spans="1:10" x14ac:dyDescent="0.3">
      <c r="A70" s="40">
        <v>5605</v>
      </c>
      <c r="B70" s="40" t="s">
        <v>81</v>
      </c>
      <c r="C70" s="40">
        <v>100</v>
      </c>
      <c r="D70" s="40">
        <v>100</v>
      </c>
      <c r="E70" s="40">
        <v>100</v>
      </c>
      <c r="F70" s="40">
        <v>100</v>
      </c>
      <c r="G70" s="1">
        <v>4</v>
      </c>
      <c r="H70" s="147">
        <f t="shared" si="1"/>
        <v>1</v>
      </c>
      <c r="I70" s="40"/>
      <c r="J70" s="179"/>
    </row>
    <row r="71" spans="1:10" x14ac:dyDescent="0.3">
      <c r="A71" s="40">
        <v>5606</v>
      </c>
      <c r="B71" s="40" t="s">
        <v>50</v>
      </c>
      <c r="C71" s="40">
        <v>100</v>
      </c>
      <c r="D71" s="40">
        <v>100</v>
      </c>
      <c r="E71" s="40">
        <v>100</v>
      </c>
      <c r="F71" s="40">
        <v>100</v>
      </c>
      <c r="G71" s="1">
        <v>4</v>
      </c>
      <c r="H71" s="147">
        <f t="shared" si="1"/>
        <v>1</v>
      </c>
      <c r="I71" s="40"/>
      <c r="J71" s="179"/>
    </row>
    <row r="72" spans="1:10" x14ac:dyDescent="0.3">
      <c r="A72" s="40">
        <v>5701</v>
      </c>
      <c r="B72" s="40" t="s">
        <v>116</v>
      </c>
      <c r="C72" s="40">
        <v>95.240000000000009</v>
      </c>
      <c r="D72" s="40">
        <v>100</v>
      </c>
      <c r="E72" s="40">
        <v>91.67</v>
      </c>
      <c r="F72" s="40">
        <v>100</v>
      </c>
      <c r="G72" s="1">
        <v>4</v>
      </c>
      <c r="H72" s="147">
        <f t="shared" si="1"/>
        <v>0.96727500000000011</v>
      </c>
      <c r="I72" s="40"/>
      <c r="J72" s="179"/>
    </row>
    <row r="73" spans="1:10" x14ac:dyDescent="0.3">
      <c r="A73" s="40">
        <v>5702</v>
      </c>
      <c r="B73" s="40" t="s">
        <v>157</v>
      </c>
      <c r="C73" s="40">
        <v>47.620000000000005</v>
      </c>
      <c r="D73" s="40">
        <v>33.770000000000003</v>
      </c>
      <c r="E73" s="40">
        <v>100</v>
      </c>
      <c r="F73" s="40">
        <v>100</v>
      </c>
      <c r="G73" s="1">
        <v>4</v>
      </c>
      <c r="H73" s="147">
        <f t="shared" si="1"/>
        <v>0.70347499999999996</v>
      </c>
      <c r="I73" s="40"/>
      <c r="J73" s="179"/>
    </row>
    <row r="74" spans="1:10" x14ac:dyDescent="0.3">
      <c r="A74" s="40">
        <v>5703</v>
      </c>
      <c r="B74" s="40" t="s">
        <v>167</v>
      </c>
      <c r="C74" s="40">
        <v>100</v>
      </c>
      <c r="D74" s="40">
        <v>100</v>
      </c>
      <c r="E74" s="40">
        <v>100</v>
      </c>
      <c r="F74" s="40">
        <v>100</v>
      </c>
      <c r="G74" s="1">
        <v>4</v>
      </c>
      <c r="H74" s="147">
        <f t="shared" si="1"/>
        <v>1</v>
      </c>
      <c r="I74" s="40"/>
      <c r="J74" s="179"/>
    </row>
    <row r="75" spans="1:10" x14ac:dyDescent="0.3">
      <c r="A75" s="40">
        <v>5704</v>
      </c>
      <c r="B75" s="40" t="s">
        <v>221</v>
      </c>
      <c r="C75" s="40">
        <v>100</v>
      </c>
      <c r="D75" s="40">
        <v>100</v>
      </c>
      <c r="E75" s="40">
        <v>100</v>
      </c>
      <c r="F75" s="40">
        <v>100</v>
      </c>
      <c r="G75" s="1">
        <v>4</v>
      </c>
      <c r="H75" s="147">
        <f t="shared" si="1"/>
        <v>1</v>
      </c>
      <c r="I75" s="40"/>
      <c r="J75" s="179"/>
    </row>
    <row r="76" spans="1:10" x14ac:dyDescent="0.3">
      <c r="A76" s="40">
        <v>5705</v>
      </c>
      <c r="B76" s="40" t="s">
        <v>275</v>
      </c>
      <c r="C76" s="40">
        <v>76.19</v>
      </c>
      <c r="D76" s="40">
        <v>73.680000000000007</v>
      </c>
      <c r="E76" s="40">
        <v>100</v>
      </c>
      <c r="F76" s="40">
        <v>100</v>
      </c>
      <c r="G76" s="1">
        <v>4</v>
      </c>
      <c r="H76" s="147">
        <f t="shared" si="1"/>
        <v>0.87467499999999998</v>
      </c>
      <c r="I76" s="40"/>
      <c r="J76" s="179"/>
    </row>
    <row r="77" spans="1:10" x14ac:dyDescent="0.3">
      <c r="A77" s="40">
        <v>5706</v>
      </c>
      <c r="B77" s="40" t="s">
        <v>210</v>
      </c>
      <c r="C77" s="40">
        <v>100</v>
      </c>
      <c r="D77" s="40">
        <v>100</v>
      </c>
      <c r="E77" s="40">
        <v>100</v>
      </c>
      <c r="F77" s="40">
        <v>100</v>
      </c>
      <c r="G77" s="1">
        <v>4</v>
      </c>
      <c r="H77" s="147">
        <f t="shared" si="1"/>
        <v>1</v>
      </c>
      <c r="I77" s="40"/>
      <c r="J77" s="179"/>
    </row>
    <row r="78" spans="1:10" x14ac:dyDescent="0.3">
      <c r="A78" s="40">
        <v>5801</v>
      </c>
      <c r="B78" s="40" t="s">
        <v>48</v>
      </c>
      <c r="C78" s="40">
        <v>100</v>
      </c>
      <c r="D78" s="40">
        <v>100</v>
      </c>
      <c r="E78" s="40">
        <v>100</v>
      </c>
      <c r="F78" s="40">
        <v>100</v>
      </c>
      <c r="G78" s="1">
        <v>4</v>
      </c>
      <c r="H78" s="147">
        <f t="shared" si="1"/>
        <v>1</v>
      </c>
      <c r="I78" s="40"/>
      <c r="J78" s="179"/>
    </row>
    <row r="79" spans="1:10" x14ac:dyDescent="0.3">
      <c r="A79" s="40">
        <v>5802</v>
      </c>
      <c r="B79" s="40" t="s">
        <v>88</v>
      </c>
      <c r="C79" s="40">
        <v>100</v>
      </c>
      <c r="D79" s="40">
        <v>100</v>
      </c>
      <c r="E79" s="40">
        <v>91.67</v>
      </c>
      <c r="F79" s="40">
        <v>100</v>
      </c>
      <c r="G79" s="1">
        <v>4</v>
      </c>
      <c r="H79" s="147">
        <f t="shared" si="1"/>
        <v>0.97917500000000002</v>
      </c>
      <c r="I79" s="40"/>
      <c r="J79" s="179"/>
    </row>
    <row r="80" spans="1:10" x14ac:dyDescent="0.3">
      <c r="A80" s="40">
        <v>5803</v>
      </c>
      <c r="B80" s="40" t="s">
        <v>93</v>
      </c>
      <c r="C80" s="40">
        <v>100</v>
      </c>
      <c r="D80" s="40">
        <v>100</v>
      </c>
      <c r="E80" s="40">
        <v>100</v>
      </c>
      <c r="F80" s="40">
        <v>100</v>
      </c>
      <c r="G80" s="1">
        <v>4</v>
      </c>
      <c r="H80" s="147">
        <f t="shared" si="1"/>
        <v>1</v>
      </c>
      <c r="I80" s="40"/>
      <c r="J80" s="179"/>
    </row>
    <row r="81" spans="1:10" x14ac:dyDescent="0.3">
      <c r="A81" s="40">
        <v>5804</v>
      </c>
      <c r="B81" s="40" t="s">
        <v>30</v>
      </c>
      <c r="C81" s="40">
        <v>100</v>
      </c>
      <c r="D81" s="40">
        <v>100</v>
      </c>
      <c r="E81" s="40">
        <v>100</v>
      </c>
      <c r="F81" s="40">
        <v>100</v>
      </c>
      <c r="G81" s="1">
        <v>4</v>
      </c>
      <c r="H81" s="147">
        <f t="shared" si="1"/>
        <v>1</v>
      </c>
      <c r="I81" s="40"/>
      <c r="J81" s="179"/>
    </row>
    <row r="82" spans="1:10" x14ac:dyDescent="0.3">
      <c r="A82" s="40">
        <v>6101</v>
      </c>
      <c r="B82" s="40" t="s">
        <v>25</v>
      </c>
      <c r="C82" s="40">
        <v>100</v>
      </c>
      <c r="D82" s="40">
        <v>83.33</v>
      </c>
      <c r="E82" s="40">
        <v>100</v>
      </c>
      <c r="F82" s="40">
        <v>100</v>
      </c>
      <c r="G82" s="1">
        <v>4</v>
      </c>
      <c r="H82" s="147">
        <f t="shared" si="1"/>
        <v>0.95832499999999998</v>
      </c>
      <c r="I82" s="40"/>
      <c r="J82" s="179"/>
    </row>
    <row r="83" spans="1:10" x14ac:dyDescent="0.3">
      <c r="A83" s="40">
        <v>6102</v>
      </c>
      <c r="B83" s="40" t="s">
        <v>148</v>
      </c>
      <c r="C83" s="40">
        <v>100</v>
      </c>
      <c r="D83" s="40">
        <v>100</v>
      </c>
      <c r="E83" s="40">
        <v>25</v>
      </c>
      <c r="F83" s="40">
        <v>100</v>
      </c>
      <c r="G83" s="1">
        <v>4</v>
      </c>
      <c r="H83" s="147">
        <f t="shared" si="1"/>
        <v>0.8125</v>
      </c>
      <c r="I83" s="40"/>
      <c r="J83" s="179"/>
    </row>
    <row r="84" spans="1:10" x14ac:dyDescent="0.3">
      <c r="A84" s="40">
        <v>6103</v>
      </c>
      <c r="B84" s="40" t="s">
        <v>174</v>
      </c>
      <c r="C84" s="40">
        <v>100</v>
      </c>
      <c r="D84" s="40">
        <v>100</v>
      </c>
      <c r="E84" s="40">
        <v>100</v>
      </c>
      <c r="F84" s="40">
        <v>100</v>
      </c>
      <c r="G84" s="1">
        <v>4</v>
      </c>
      <c r="H84" s="147">
        <f t="shared" si="1"/>
        <v>1</v>
      </c>
      <c r="I84" s="40"/>
      <c r="J84" s="179"/>
    </row>
    <row r="85" spans="1:10" x14ac:dyDescent="0.3">
      <c r="A85" s="40">
        <v>6104</v>
      </c>
      <c r="B85" s="40" t="s">
        <v>193</v>
      </c>
      <c r="C85" s="40">
        <v>100</v>
      </c>
      <c r="D85" s="40">
        <v>100</v>
      </c>
      <c r="E85" s="40">
        <v>100</v>
      </c>
      <c r="F85" s="40">
        <v>100</v>
      </c>
      <c r="G85" s="1">
        <v>4</v>
      </c>
      <c r="H85" s="147">
        <f t="shared" si="1"/>
        <v>1</v>
      </c>
      <c r="I85" s="40"/>
      <c r="J85" s="179"/>
    </row>
    <row r="86" spans="1:10" x14ac:dyDescent="0.3">
      <c r="A86" s="40">
        <v>6105</v>
      </c>
      <c r="B86" s="40" t="s">
        <v>110</v>
      </c>
      <c r="C86" s="40">
        <v>100</v>
      </c>
      <c r="D86" s="40">
        <v>100</v>
      </c>
      <c r="E86" s="40">
        <v>100</v>
      </c>
      <c r="F86" s="40">
        <v>100</v>
      </c>
      <c r="G86" s="1">
        <v>4</v>
      </c>
      <c r="H86" s="147">
        <f t="shared" si="1"/>
        <v>1</v>
      </c>
      <c r="I86" s="40"/>
      <c r="J86" s="179"/>
    </row>
    <row r="87" spans="1:10" x14ac:dyDescent="0.3">
      <c r="A87" s="40">
        <v>6106</v>
      </c>
      <c r="B87" s="40" t="s">
        <v>105</v>
      </c>
      <c r="C87" s="40">
        <v>100</v>
      </c>
      <c r="D87" s="40">
        <v>100</v>
      </c>
      <c r="E87" s="40">
        <v>100</v>
      </c>
      <c r="F87" s="40">
        <v>100</v>
      </c>
      <c r="G87" s="1">
        <v>4</v>
      </c>
      <c r="H87" s="147">
        <f t="shared" si="1"/>
        <v>1</v>
      </c>
      <c r="I87" s="40"/>
      <c r="J87" s="179"/>
    </row>
    <row r="88" spans="1:10" x14ac:dyDescent="0.3">
      <c r="A88" s="40">
        <v>6107</v>
      </c>
      <c r="B88" s="40" t="s">
        <v>181</v>
      </c>
      <c r="C88" s="40">
        <v>100</v>
      </c>
      <c r="D88" s="40">
        <v>100</v>
      </c>
      <c r="E88" s="40">
        <v>100</v>
      </c>
      <c r="F88" s="40">
        <v>100</v>
      </c>
      <c r="G88" s="1">
        <v>4</v>
      </c>
      <c r="H88" s="147">
        <f t="shared" si="1"/>
        <v>1</v>
      </c>
      <c r="I88" s="40"/>
      <c r="J88" s="179"/>
    </row>
    <row r="89" spans="1:10" x14ac:dyDescent="0.3">
      <c r="A89" s="40">
        <v>6108</v>
      </c>
      <c r="B89" s="40" t="s">
        <v>67</v>
      </c>
      <c r="C89" s="40">
        <v>100</v>
      </c>
      <c r="D89" s="40">
        <v>100</v>
      </c>
      <c r="E89" s="40">
        <v>100</v>
      </c>
      <c r="F89" s="40">
        <v>100</v>
      </c>
      <c r="G89" s="1">
        <v>4</v>
      </c>
      <c r="H89" s="147">
        <f t="shared" si="1"/>
        <v>1</v>
      </c>
      <c r="I89" s="40"/>
      <c r="J89" s="179"/>
    </row>
    <row r="90" spans="1:10" x14ac:dyDescent="0.3">
      <c r="A90" s="40">
        <v>6109</v>
      </c>
      <c r="B90" s="40" t="s">
        <v>282</v>
      </c>
      <c r="C90" s="40">
        <v>100</v>
      </c>
      <c r="D90" s="40">
        <v>100</v>
      </c>
      <c r="E90" s="40">
        <v>100</v>
      </c>
      <c r="F90" s="40">
        <v>100</v>
      </c>
      <c r="G90" s="1">
        <v>4</v>
      </c>
      <c r="H90" s="147">
        <f t="shared" si="1"/>
        <v>1</v>
      </c>
      <c r="I90" s="40"/>
      <c r="J90" s="179"/>
    </row>
    <row r="91" spans="1:10" x14ac:dyDescent="0.3">
      <c r="A91" s="40">
        <v>6110</v>
      </c>
      <c r="B91" s="40" t="s">
        <v>119</v>
      </c>
      <c r="C91" s="40">
        <v>100</v>
      </c>
      <c r="D91" s="40">
        <v>100</v>
      </c>
      <c r="E91" s="40">
        <v>100</v>
      </c>
      <c r="F91" s="40">
        <v>100</v>
      </c>
      <c r="G91" s="1">
        <v>4</v>
      </c>
      <c r="H91" s="147">
        <f t="shared" si="1"/>
        <v>1</v>
      </c>
      <c r="I91" s="40"/>
      <c r="J91" s="179"/>
    </row>
    <row r="92" spans="1:10" x14ac:dyDescent="0.3">
      <c r="A92" s="40">
        <v>6111</v>
      </c>
      <c r="B92" s="40" t="s">
        <v>171</v>
      </c>
      <c r="C92" s="40">
        <v>100</v>
      </c>
      <c r="D92" s="40">
        <v>100</v>
      </c>
      <c r="E92" s="40">
        <v>100</v>
      </c>
      <c r="F92" s="40">
        <v>100</v>
      </c>
      <c r="G92" s="1">
        <v>4</v>
      </c>
      <c r="H92" s="147">
        <f t="shared" si="1"/>
        <v>1</v>
      </c>
      <c r="I92" s="40"/>
      <c r="J92" s="179"/>
    </row>
    <row r="93" spans="1:10" x14ac:dyDescent="0.3">
      <c r="A93" s="40">
        <v>6112</v>
      </c>
      <c r="B93" s="40" t="s">
        <v>224</v>
      </c>
      <c r="C93" s="40">
        <v>100</v>
      </c>
      <c r="D93" s="40">
        <v>100</v>
      </c>
      <c r="E93" s="40">
        <v>25</v>
      </c>
      <c r="F93" s="40">
        <v>100</v>
      </c>
      <c r="G93" s="1">
        <v>4</v>
      </c>
      <c r="H93" s="147">
        <f t="shared" si="1"/>
        <v>0.8125</v>
      </c>
      <c r="I93" s="40"/>
      <c r="J93" s="179"/>
    </row>
    <row r="94" spans="1:10" x14ac:dyDescent="0.3">
      <c r="A94" s="40">
        <v>6113</v>
      </c>
      <c r="B94" s="40" t="s">
        <v>271</v>
      </c>
      <c r="C94" s="40">
        <v>100</v>
      </c>
      <c r="D94" s="40">
        <v>100</v>
      </c>
      <c r="E94" s="40">
        <v>100</v>
      </c>
      <c r="F94" s="40">
        <v>100</v>
      </c>
      <c r="G94" s="1">
        <v>4</v>
      </c>
      <c r="H94" s="147">
        <f t="shared" si="1"/>
        <v>1</v>
      </c>
      <c r="I94" s="40"/>
      <c r="J94" s="179"/>
    </row>
    <row r="95" spans="1:10" x14ac:dyDescent="0.3">
      <c r="A95" s="40">
        <v>6114</v>
      </c>
      <c r="B95" s="40" t="s">
        <v>211</v>
      </c>
      <c r="C95" s="40">
        <v>100</v>
      </c>
      <c r="D95" s="40">
        <v>100</v>
      </c>
      <c r="E95" s="40">
        <v>100</v>
      </c>
      <c r="F95" s="40">
        <v>100</v>
      </c>
      <c r="G95" s="1">
        <v>4</v>
      </c>
      <c r="H95" s="147">
        <f t="shared" si="1"/>
        <v>1</v>
      </c>
      <c r="I95" s="40"/>
      <c r="J95" s="179"/>
    </row>
    <row r="96" spans="1:10" x14ac:dyDescent="0.3">
      <c r="A96" s="40">
        <v>6115</v>
      </c>
      <c r="B96" s="40" t="s">
        <v>196</v>
      </c>
      <c r="C96" s="40">
        <v>9.5200000000000014</v>
      </c>
      <c r="D96" s="40">
        <v>12.280000000000001</v>
      </c>
      <c r="E96" s="40">
        <v>100</v>
      </c>
      <c r="F96" s="40">
        <v>100</v>
      </c>
      <c r="G96" s="1">
        <v>4</v>
      </c>
      <c r="H96" s="147">
        <f t="shared" si="1"/>
        <v>0.55449999999999999</v>
      </c>
      <c r="I96" s="40"/>
      <c r="J96" s="179"/>
    </row>
    <row r="97" spans="1:10" x14ac:dyDescent="0.3">
      <c r="A97" s="40">
        <v>6116</v>
      </c>
      <c r="B97" s="40" t="s">
        <v>371</v>
      </c>
      <c r="C97" s="40">
        <v>100</v>
      </c>
      <c r="D97" s="40">
        <v>100</v>
      </c>
      <c r="E97" s="40">
        <v>100</v>
      </c>
      <c r="F97" s="40">
        <v>100</v>
      </c>
      <c r="G97" s="1">
        <v>4</v>
      </c>
      <c r="H97" s="147">
        <f t="shared" si="1"/>
        <v>1</v>
      </c>
      <c r="I97" s="40"/>
      <c r="J97" s="179"/>
    </row>
    <row r="98" spans="1:10" x14ac:dyDescent="0.3">
      <c r="A98" s="40">
        <v>6117</v>
      </c>
      <c r="B98" s="40" t="s">
        <v>162</v>
      </c>
      <c r="C98" s="40">
        <v>100</v>
      </c>
      <c r="D98" s="40">
        <v>100</v>
      </c>
      <c r="E98" s="40">
        <v>100</v>
      </c>
      <c r="F98" s="40">
        <v>100</v>
      </c>
      <c r="G98" s="1">
        <v>4</v>
      </c>
      <c r="H98" s="147">
        <f t="shared" si="1"/>
        <v>1</v>
      </c>
      <c r="I98" s="40"/>
      <c r="J98" s="179"/>
    </row>
    <row r="99" spans="1:10" x14ac:dyDescent="0.3">
      <c r="A99" s="40">
        <v>6201</v>
      </c>
      <c r="B99" s="40" t="s">
        <v>118</v>
      </c>
      <c r="C99" s="40">
        <v>100</v>
      </c>
      <c r="D99" s="40">
        <v>100</v>
      </c>
      <c r="E99" s="40">
        <v>100</v>
      </c>
      <c r="F99" s="40">
        <v>100</v>
      </c>
      <c r="G99" s="1">
        <v>4</v>
      </c>
      <c r="H99" s="147">
        <f t="shared" si="1"/>
        <v>1</v>
      </c>
      <c r="I99" s="40"/>
      <c r="J99" s="179"/>
    </row>
    <row r="100" spans="1:10" x14ac:dyDescent="0.3">
      <c r="A100" s="40">
        <v>6202</v>
      </c>
      <c r="B100" s="40" t="s">
        <v>231</v>
      </c>
      <c r="C100" s="40">
        <v>100</v>
      </c>
      <c r="D100" s="40">
        <v>100</v>
      </c>
      <c r="E100" s="40">
        <v>100</v>
      </c>
      <c r="F100" s="40">
        <v>100</v>
      </c>
      <c r="G100" s="1">
        <v>4</v>
      </c>
      <c r="H100" s="147">
        <f t="shared" si="1"/>
        <v>1</v>
      </c>
      <c r="I100" s="40"/>
      <c r="J100" s="179"/>
    </row>
    <row r="101" spans="1:10" x14ac:dyDescent="0.3">
      <c r="A101" s="40">
        <v>6203</v>
      </c>
      <c r="B101" s="40" t="s">
        <v>284</v>
      </c>
      <c r="C101" s="40">
        <v>100</v>
      </c>
      <c r="D101" s="40">
        <v>100</v>
      </c>
      <c r="E101" s="40">
        <v>100</v>
      </c>
      <c r="F101" s="40">
        <v>100</v>
      </c>
      <c r="G101" s="1">
        <v>4</v>
      </c>
      <c r="H101" s="147">
        <f t="shared" si="1"/>
        <v>1</v>
      </c>
      <c r="I101" s="40"/>
      <c r="J101" s="179"/>
    </row>
    <row r="102" spans="1:10" x14ac:dyDescent="0.3">
      <c r="A102" s="40">
        <v>6204</v>
      </c>
      <c r="B102" s="40" t="s">
        <v>321</v>
      </c>
      <c r="C102" s="40">
        <v>100</v>
      </c>
      <c r="D102" s="40">
        <v>100</v>
      </c>
      <c r="E102" s="40">
        <v>100</v>
      </c>
      <c r="F102" s="40">
        <v>100</v>
      </c>
      <c r="G102" s="1">
        <v>4</v>
      </c>
      <c r="H102" s="147">
        <f t="shared" si="1"/>
        <v>1</v>
      </c>
      <c r="I102" s="40"/>
      <c r="J102" s="179"/>
    </row>
    <row r="103" spans="1:10" x14ac:dyDescent="0.3">
      <c r="A103" s="40">
        <v>6205</v>
      </c>
      <c r="B103" s="40" t="s">
        <v>322</v>
      </c>
      <c r="C103" s="40">
        <v>100</v>
      </c>
      <c r="D103" s="40">
        <v>100</v>
      </c>
      <c r="E103" s="40">
        <v>100</v>
      </c>
      <c r="F103" s="40">
        <v>100</v>
      </c>
      <c r="G103" s="1">
        <v>4</v>
      </c>
      <c r="H103" s="147">
        <f t="shared" si="1"/>
        <v>1</v>
      </c>
      <c r="I103" s="40"/>
      <c r="J103" s="179"/>
    </row>
    <row r="104" spans="1:10" x14ac:dyDescent="0.3">
      <c r="A104" s="40">
        <v>6206</v>
      </c>
      <c r="B104" s="40" t="s">
        <v>298</v>
      </c>
      <c r="C104" s="40">
        <v>100</v>
      </c>
      <c r="D104" s="40">
        <v>100</v>
      </c>
      <c r="E104" s="40">
        <v>100</v>
      </c>
      <c r="F104" s="40">
        <v>100</v>
      </c>
      <c r="G104" s="1">
        <v>4</v>
      </c>
      <c r="H104" s="147">
        <f t="shared" si="1"/>
        <v>1</v>
      </c>
      <c r="I104" s="40"/>
      <c r="J104" s="179"/>
    </row>
    <row r="105" spans="1:10" x14ac:dyDescent="0.3">
      <c r="A105" s="40">
        <v>6301</v>
      </c>
      <c r="B105" s="40" t="s">
        <v>213</v>
      </c>
      <c r="C105" s="40">
        <v>100</v>
      </c>
      <c r="D105" s="40">
        <v>83.77</v>
      </c>
      <c r="E105" s="40">
        <v>100</v>
      </c>
      <c r="F105" s="40">
        <v>100</v>
      </c>
      <c r="G105" s="1">
        <v>4</v>
      </c>
      <c r="H105" s="147">
        <f t="shared" si="1"/>
        <v>0.95942499999999997</v>
      </c>
      <c r="I105" s="40"/>
      <c r="J105" s="179"/>
    </row>
    <row r="106" spans="1:10" x14ac:dyDescent="0.3">
      <c r="A106" s="40">
        <v>6302</v>
      </c>
      <c r="B106" s="40" t="s">
        <v>313</v>
      </c>
      <c r="C106" s="40">
        <v>100</v>
      </c>
      <c r="D106" s="40">
        <v>100</v>
      </c>
      <c r="E106" s="40">
        <v>100</v>
      </c>
      <c r="F106" s="40">
        <v>100</v>
      </c>
      <c r="G106" s="1">
        <v>4</v>
      </c>
      <c r="H106" s="147">
        <f t="shared" si="1"/>
        <v>1</v>
      </c>
      <c r="I106" s="40"/>
      <c r="J106" s="179"/>
    </row>
    <row r="107" spans="1:10" x14ac:dyDescent="0.3">
      <c r="A107" s="40">
        <v>6303</v>
      </c>
      <c r="B107" s="40" t="s">
        <v>234</v>
      </c>
      <c r="C107" s="40">
        <v>47.620000000000005</v>
      </c>
      <c r="D107" s="40">
        <v>49.559999999999995</v>
      </c>
      <c r="E107" s="40">
        <v>50</v>
      </c>
      <c r="F107" s="40">
        <v>100</v>
      </c>
      <c r="G107" s="1">
        <v>4</v>
      </c>
      <c r="H107" s="147">
        <f t="shared" si="1"/>
        <v>0.61795</v>
      </c>
      <c r="I107" s="40"/>
      <c r="J107" s="179"/>
    </row>
    <row r="108" spans="1:10" x14ac:dyDescent="0.3">
      <c r="A108" s="40">
        <v>6304</v>
      </c>
      <c r="B108" s="40" t="s">
        <v>270</v>
      </c>
      <c r="C108" s="40">
        <v>100</v>
      </c>
      <c r="D108" s="40">
        <v>98.25</v>
      </c>
      <c r="E108" s="40">
        <v>100</v>
      </c>
      <c r="F108" s="40">
        <v>100</v>
      </c>
      <c r="G108" s="1">
        <v>4</v>
      </c>
      <c r="H108" s="147">
        <f t="shared" si="1"/>
        <v>0.99562499999999998</v>
      </c>
      <c r="I108" s="40"/>
      <c r="J108" s="179"/>
    </row>
    <row r="109" spans="1:10" x14ac:dyDescent="0.3">
      <c r="A109" s="40">
        <v>6305</v>
      </c>
      <c r="B109" s="40" t="s">
        <v>177</v>
      </c>
      <c r="C109" s="40">
        <v>100</v>
      </c>
      <c r="D109" s="40">
        <v>100</v>
      </c>
      <c r="E109" s="40">
        <v>83.33</v>
      </c>
      <c r="F109" s="40">
        <v>100</v>
      </c>
      <c r="G109" s="1">
        <v>4</v>
      </c>
      <c r="H109" s="147">
        <f t="shared" si="1"/>
        <v>0.95832499999999998</v>
      </c>
      <c r="I109" s="40"/>
      <c r="J109" s="179"/>
    </row>
    <row r="110" spans="1:10" x14ac:dyDescent="0.3">
      <c r="A110" s="40">
        <v>6306</v>
      </c>
      <c r="B110" s="40" t="s">
        <v>179</v>
      </c>
      <c r="C110" s="40">
        <v>100</v>
      </c>
      <c r="D110" s="40">
        <v>100</v>
      </c>
      <c r="E110" s="40">
        <v>100</v>
      </c>
      <c r="F110" s="40">
        <v>100</v>
      </c>
      <c r="G110" s="1">
        <v>4</v>
      </c>
      <c r="H110" s="147">
        <f t="shared" si="1"/>
        <v>1</v>
      </c>
      <c r="I110" s="40"/>
      <c r="J110" s="179"/>
    </row>
    <row r="111" spans="1:10" x14ac:dyDescent="0.3">
      <c r="A111" s="40">
        <v>6307</v>
      </c>
      <c r="B111" s="40" t="s">
        <v>292</v>
      </c>
      <c r="C111" s="40">
        <v>95.240000000000009</v>
      </c>
      <c r="D111" s="40">
        <v>100</v>
      </c>
      <c r="E111" s="40">
        <v>100</v>
      </c>
      <c r="F111" s="40">
        <v>100</v>
      </c>
      <c r="G111" s="1">
        <v>4</v>
      </c>
      <c r="H111" s="147">
        <f t="shared" si="1"/>
        <v>0.98809999999999998</v>
      </c>
      <c r="I111" s="40"/>
      <c r="J111" s="179"/>
    </row>
    <row r="112" spans="1:10" x14ac:dyDescent="0.3">
      <c r="A112" s="40">
        <v>6308</v>
      </c>
      <c r="B112" s="40" t="s">
        <v>269</v>
      </c>
      <c r="C112" s="40">
        <v>95.240000000000009</v>
      </c>
      <c r="D112" s="40">
        <v>98.25</v>
      </c>
      <c r="E112" s="40">
        <v>100</v>
      </c>
      <c r="F112" s="40">
        <v>100</v>
      </c>
      <c r="G112" s="1">
        <v>4</v>
      </c>
      <c r="H112" s="147">
        <f t="shared" si="1"/>
        <v>0.98372500000000007</v>
      </c>
      <c r="I112" s="40"/>
      <c r="J112" s="179"/>
    </row>
    <row r="113" spans="1:10" x14ac:dyDescent="0.3">
      <c r="A113" s="40">
        <v>6309</v>
      </c>
      <c r="B113" s="40" t="s">
        <v>262</v>
      </c>
      <c r="C113" s="40">
        <v>100</v>
      </c>
      <c r="D113" s="40">
        <v>100</v>
      </c>
      <c r="E113" s="40">
        <v>100</v>
      </c>
      <c r="F113" s="40">
        <v>100</v>
      </c>
      <c r="G113" s="1">
        <v>4</v>
      </c>
      <c r="H113" s="147">
        <f t="shared" si="1"/>
        <v>1</v>
      </c>
      <c r="I113" s="40"/>
      <c r="J113" s="179"/>
    </row>
    <row r="114" spans="1:10" x14ac:dyDescent="0.3">
      <c r="A114" s="40">
        <v>6310</v>
      </c>
      <c r="B114" s="40" t="s">
        <v>186</v>
      </c>
      <c r="C114" s="40">
        <v>95.240000000000009</v>
      </c>
      <c r="D114" s="40">
        <v>95.61</v>
      </c>
      <c r="E114" s="40">
        <v>100</v>
      </c>
      <c r="F114" s="40">
        <v>100</v>
      </c>
      <c r="G114" s="1">
        <v>4</v>
      </c>
      <c r="H114" s="147">
        <f t="shared" si="1"/>
        <v>0.97712500000000002</v>
      </c>
      <c r="I114" s="40"/>
      <c r="J114" s="179"/>
    </row>
    <row r="115" spans="1:10" x14ac:dyDescent="0.3">
      <c r="A115" s="40">
        <v>7101</v>
      </c>
      <c r="B115" s="40" t="s">
        <v>34</v>
      </c>
      <c r="C115" s="40">
        <v>100</v>
      </c>
      <c r="D115" s="40">
        <v>100</v>
      </c>
      <c r="E115" s="40">
        <v>100</v>
      </c>
      <c r="F115" s="40">
        <v>100</v>
      </c>
      <c r="G115" s="1">
        <v>4</v>
      </c>
      <c r="H115" s="147">
        <f t="shared" si="1"/>
        <v>1</v>
      </c>
      <c r="I115" s="40"/>
      <c r="J115" s="179"/>
    </row>
    <row r="116" spans="1:10" x14ac:dyDescent="0.3">
      <c r="A116" s="40">
        <v>7102</v>
      </c>
      <c r="B116" s="40" t="s">
        <v>130</v>
      </c>
      <c r="C116" s="40">
        <v>100</v>
      </c>
      <c r="D116" s="40">
        <v>100</v>
      </c>
      <c r="E116" s="40">
        <v>100</v>
      </c>
      <c r="F116" s="40">
        <v>100</v>
      </c>
      <c r="G116" s="1">
        <v>4</v>
      </c>
      <c r="H116" s="147">
        <f t="shared" si="1"/>
        <v>1</v>
      </c>
      <c r="I116" s="40"/>
      <c r="J116" s="179"/>
    </row>
    <row r="117" spans="1:10" x14ac:dyDescent="0.3">
      <c r="A117" s="40">
        <v>7103</v>
      </c>
      <c r="B117" s="40" t="s">
        <v>340</v>
      </c>
      <c r="C117" s="40">
        <v>100</v>
      </c>
      <c r="D117" s="40">
        <v>100</v>
      </c>
      <c r="E117" s="40">
        <v>100</v>
      </c>
      <c r="F117" s="40">
        <v>100</v>
      </c>
      <c r="G117" s="1">
        <v>4</v>
      </c>
      <c r="H117" s="147">
        <f t="shared" si="1"/>
        <v>1</v>
      </c>
      <c r="I117" s="40"/>
      <c r="J117" s="179"/>
    </row>
    <row r="118" spans="1:10" x14ac:dyDescent="0.3">
      <c r="A118" s="40">
        <v>7104</v>
      </c>
      <c r="B118" s="40" t="s">
        <v>257</v>
      </c>
      <c r="C118" s="40">
        <v>100</v>
      </c>
      <c r="D118" s="40">
        <v>100</v>
      </c>
      <c r="E118" s="40">
        <v>100</v>
      </c>
      <c r="F118" s="40">
        <v>100</v>
      </c>
      <c r="G118" s="1">
        <v>4</v>
      </c>
      <c r="H118" s="147">
        <f t="shared" si="1"/>
        <v>1</v>
      </c>
      <c r="I118" s="40"/>
      <c r="J118" s="179"/>
    </row>
    <row r="119" spans="1:10" x14ac:dyDescent="0.3">
      <c r="A119" s="40">
        <v>7105</v>
      </c>
      <c r="B119" s="40" t="s">
        <v>266</v>
      </c>
      <c r="C119" s="40">
        <v>100</v>
      </c>
      <c r="D119" s="40">
        <v>100</v>
      </c>
      <c r="E119" s="40">
        <v>100</v>
      </c>
      <c r="F119" s="40">
        <v>100</v>
      </c>
      <c r="G119" s="1">
        <v>4</v>
      </c>
      <c r="H119" s="147">
        <f t="shared" si="1"/>
        <v>1</v>
      </c>
      <c r="I119" s="40"/>
      <c r="J119" s="179"/>
    </row>
    <row r="120" spans="1:10" x14ac:dyDescent="0.3">
      <c r="A120" s="40">
        <v>7106</v>
      </c>
      <c r="B120" s="40" t="s">
        <v>237</v>
      </c>
      <c r="C120" s="40">
        <v>100</v>
      </c>
      <c r="D120" s="40">
        <v>100</v>
      </c>
      <c r="E120" s="40">
        <v>100</v>
      </c>
      <c r="F120" s="40">
        <v>100</v>
      </c>
      <c r="G120" s="1">
        <v>4</v>
      </c>
      <c r="H120" s="147">
        <f t="shared" si="1"/>
        <v>1</v>
      </c>
      <c r="I120" s="40"/>
      <c r="J120" s="179"/>
    </row>
    <row r="121" spans="1:10" x14ac:dyDescent="0.3">
      <c r="A121" s="40">
        <v>7107</v>
      </c>
      <c r="B121" s="40" t="s">
        <v>320</v>
      </c>
      <c r="C121" s="40">
        <v>100</v>
      </c>
      <c r="D121" s="40">
        <v>100</v>
      </c>
      <c r="E121" s="40">
        <v>100</v>
      </c>
      <c r="F121" s="40">
        <v>100</v>
      </c>
      <c r="G121" s="1">
        <v>4</v>
      </c>
      <c r="H121" s="147">
        <f t="shared" si="1"/>
        <v>1</v>
      </c>
      <c r="I121" s="40"/>
      <c r="J121" s="179"/>
    </row>
    <row r="122" spans="1:10" x14ac:dyDescent="0.3">
      <c r="A122" s="40">
        <v>7108</v>
      </c>
      <c r="B122" s="40" t="s">
        <v>238</v>
      </c>
      <c r="C122" s="40">
        <v>100</v>
      </c>
      <c r="D122" s="40">
        <v>100</v>
      </c>
      <c r="E122" s="40">
        <v>100</v>
      </c>
      <c r="F122" s="40">
        <v>100</v>
      </c>
      <c r="G122" s="1">
        <v>4</v>
      </c>
      <c r="H122" s="147">
        <f t="shared" si="1"/>
        <v>1</v>
      </c>
      <c r="I122" s="40"/>
      <c r="J122" s="179"/>
    </row>
    <row r="123" spans="1:10" x14ac:dyDescent="0.3">
      <c r="A123" s="40">
        <v>7109</v>
      </c>
      <c r="B123" s="40" t="s">
        <v>242</v>
      </c>
      <c r="C123" s="40">
        <v>100</v>
      </c>
      <c r="D123" s="40">
        <v>100</v>
      </c>
      <c r="E123" s="40">
        <v>100</v>
      </c>
      <c r="F123" s="40">
        <v>100</v>
      </c>
      <c r="G123" s="1">
        <v>4</v>
      </c>
      <c r="H123" s="147">
        <f t="shared" si="1"/>
        <v>1</v>
      </c>
      <c r="I123" s="40"/>
      <c r="J123" s="179"/>
    </row>
    <row r="124" spans="1:10" x14ac:dyDescent="0.3">
      <c r="A124" s="40">
        <v>7110</v>
      </c>
      <c r="B124" s="40" t="s">
        <v>261</v>
      </c>
      <c r="C124" s="40">
        <v>100</v>
      </c>
      <c r="D124" s="40">
        <v>100</v>
      </c>
      <c r="E124" s="40">
        <v>100</v>
      </c>
      <c r="F124" s="40">
        <v>100</v>
      </c>
      <c r="G124" s="1">
        <v>4</v>
      </c>
      <c r="H124" s="147">
        <f t="shared" si="1"/>
        <v>1</v>
      </c>
      <c r="I124" s="40"/>
      <c r="J124" s="179"/>
    </row>
    <row r="125" spans="1:10" x14ac:dyDescent="0.3">
      <c r="A125" s="40">
        <v>7201</v>
      </c>
      <c r="B125" s="40" t="s">
        <v>100</v>
      </c>
      <c r="C125" s="40">
        <v>100</v>
      </c>
      <c r="D125" s="40">
        <v>100</v>
      </c>
      <c r="E125" s="40">
        <v>100</v>
      </c>
      <c r="F125" s="40">
        <v>100</v>
      </c>
      <c r="G125" s="1">
        <v>4</v>
      </c>
      <c r="H125" s="147">
        <f t="shared" si="1"/>
        <v>1</v>
      </c>
      <c r="I125" s="40"/>
      <c r="J125" s="179"/>
    </row>
    <row r="126" spans="1:10" x14ac:dyDescent="0.3">
      <c r="A126" s="40">
        <v>7202</v>
      </c>
      <c r="B126" s="40" t="s">
        <v>256</v>
      </c>
      <c r="C126" s="40">
        <v>100</v>
      </c>
      <c r="D126" s="40">
        <v>100</v>
      </c>
      <c r="E126" s="40">
        <v>91.67</v>
      </c>
      <c r="F126" s="40">
        <v>100</v>
      </c>
      <c r="G126" s="1">
        <v>4</v>
      </c>
      <c r="H126" s="147">
        <f t="shared" si="1"/>
        <v>0.97917500000000002</v>
      </c>
      <c r="I126" s="40"/>
      <c r="J126" s="179"/>
    </row>
    <row r="127" spans="1:10" x14ac:dyDescent="0.3">
      <c r="A127" s="40">
        <v>7203</v>
      </c>
      <c r="B127" s="40" t="s">
        <v>244</v>
      </c>
      <c r="C127" s="40">
        <v>100</v>
      </c>
      <c r="D127" s="40">
        <v>100</v>
      </c>
      <c r="E127" s="40">
        <v>100</v>
      </c>
      <c r="F127" s="40">
        <v>100</v>
      </c>
      <c r="G127" s="1">
        <v>4</v>
      </c>
      <c r="H127" s="147">
        <f t="shared" si="1"/>
        <v>1</v>
      </c>
      <c r="I127" s="40"/>
      <c r="J127" s="179"/>
    </row>
    <row r="128" spans="1:10" x14ac:dyDescent="0.3">
      <c r="A128" s="40">
        <v>7301</v>
      </c>
      <c r="B128" s="40" t="s">
        <v>61</v>
      </c>
      <c r="C128" s="40">
        <v>100</v>
      </c>
      <c r="D128" s="40">
        <v>100</v>
      </c>
      <c r="E128" s="40">
        <v>100</v>
      </c>
      <c r="F128" s="40">
        <v>100</v>
      </c>
      <c r="G128" s="1">
        <v>4</v>
      </c>
      <c r="H128" s="147">
        <f t="shared" si="1"/>
        <v>1</v>
      </c>
      <c r="I128" s="40"/>
      <c r="J128" s="179"/>
    </row>
    <row r="129" spans="1:10" x14ac:dyDescent="0.3">
      <c r="A129" s="40">
        <v>7302</v>
      </c>
      <c r="B129" s="40" t="s">
        <v>285</v>
      </c>
      <c r="C129" s="40">
        <v>90.48</v>
      </c>
      <c r="D129" s="40">
        <v>97.37</v>
      </c>
      <c r="E129" s="40">
        <v>100</v>
      </c>
      <c r="F129" s="40">
        <v>100</v>
      </c>
      <c r="G129" s="1">
        <v>4</v>
      </c>
      <c r="H129" s="147">
        <f t="shared" si="1"/>
        <v>0.96962500000000007</v>
      </c>
      <c r="I129" s="40"/>
      <c r="J129" s="179"/>
    </row>
    <row r="130" spans="1:10" x14ac:dyDescent="0.3">
      <c r="A130" s="40">
        <v>7303</v>
      </c>
      <c r="B130" s="40" t="s">
        <v>241</v>
      </c>
      <c r="C130" s="40">
        <v>100</v>
      </c>
      <c r="D130" s="40">
        <v>100</v>
      </c>
      <c r="E130" s="40">
        <v>100</v>
      </c>
      <c r="F130" s="40">
        <v>100</v>
      </c>
      <c r="G130" s="1">
        <v>4</v>
      </c>
      <c r="H130" s="147">
        <f t="shared" si="1"/>
        <v>1</v>
      </c>
      <c r="I130" s="40"/>
      <c r="J130" s="179"/>
    </row>
    <row r="131" spans="1:10" x14ac:dyDescent="0.3">
      <c r="A131" s="40">
        <v>7304</v>
      </c>
      <c r="B131" s="40" t="s">
        <v>95</v>
      </c>
      <c r="C131" s="40">
        <v>100</v>
      </c>
      <c r="D131" s="40">
        <v>100</v>
      </c>
      <c r="E131" s="40">
        <v>100</v>
      </c>
      <c r="F131" s="40">
        <v>100</v>
      </c>
      <c r="G131" s="1">
        <v>4</v>
      </c>
      <c r="H131" s="147">
        <f t="shared" si="1"/>
        <v>1</v>
      </c>
      <c r="I131" s="40"/>
      <c r="J131" s="179"/>
    </row>
    <row r="132" spans="1:10" x14ac:dyDescent="0.3">
      <c r="A132" s="40">
        <v>7305</v>
      </c>
      <c r="B132" s="40" t="s">
        <v>252</v>
      </c>
      <c r="C132" s="40">
        <v>100</v>
      </c>
      <c r="D132" s="40">
        <v>100</v>
      </c>
      <c r="E132" s="40">
        <v>100</v>
      </c>
      <c r="F132" s="40">
        <v>100</v>
      </c>
      <c r="G132" s="1">
        <v>4</v>
      </c>
      <c r="H132" s="147">
        <f t="shared" si="1"/>
        <v>1</v>
      </c>
      <c r="I132" s="40"/>
      <c r="J132" s="179"/>
    </row>
    <row r="133" spans="1:10" x14ac:dyDescent="0.3">
      <c r="A133" s="40">
        <v>7306</v>
      </c>
      <c r="B133" s="40" t="s">
        <v>151</v>
      </c>
      <c r="C133" s="40">
        <v>100</v>
      </c>
      <c r="D133" s="40">
        <v>100</v>
      </c>
      <c r="E133" s="40">
        <v>100</v>
      </c>
      <c r="F133" s="40">
        <v>100</v>
      </c>
      <c r="G133" s="1">
        <v>4</v>
      </c>
      <c r="H133" s="147">
        <f t="shared" ref="H133:H196" si="2">((SUM(C133:F133)/100)/G133)</f>
        <v>1</v>
      </c>
      <c r="I133" s="40"/>
      <c r="J133" s="179"/>
    </row>
    <row r="134" spans="1:10" x14ac:dyDescent="0.3">
      <c r="A134" s="40">
        <v>7307</v>
      </c>
      <c r="B134" s="40" t="s">
        <v>330</v>
      </c>
      <c r="C134" s="40">
        <v>100</v>
      </c>
      <c r="D134" s="40">
        <v>100</v>
      </c>
      <c r="E134" s="40">
        <v>100</v>
      </c>
      <c r="F134" s="40">
        <v>100</v>
      </c>
      <c r="G134" s="1">
        <v>4</v>
      </c>
      <c r="H134" s="147">
        <f t="shared" si="2"/>
        <v>1</v>
      </c>
      <c r="I134" s="40"/>
      <c r="J134" s="179"/>
    </row>
    <row r="135" spans="1:10" x14ac:dyDescent="0.3">
      <c r="A135" s="40">
        <v>7308</v>
      </c>
      <c r="B135" s="40" t="s">
        <v>142</v>
      </c>
      <c r="C135" s="40">
        <v>100</v>
      </c>
      <c r="D135" s="40">
        <v>100</v>
      </c>
      <c r="E135" s="40">
        <v>100</v>
      </c>
      <c r="F135" s="40">
        <v>100</v>
      </c>
      <c r="G135" s="1">
        <v>4</v>
      </c>
      <c r="H135" s="147">
        <f t="shared" si="2"/>
        <v>1</v>
      </c>
      <c r="I135" s="40"/>
      <c r="J135" s="179"/>
    </row>
    <row r="136" spans="1:10" x14ac:dyDescent="0.3">
      <c r="A136" s="40">
        <v>7309</v>
      </c>
      <c r="B136" s="40" t="s">
        <v>154</v>
      </c>
      <c r="C136" s="40">
        <v>100</v>
      </c>
      <c r="D136" s="40">
        <v>100</v>
      </c>
      <c r="E136" s="40">
        <v>100</v>
      </c>
      <c r="F136" s="40">
        <v>100</v>
      </c>
      <c r="G136" s="1">
        <v>4</v>
      </c>
      <c r="H136" s="147">
        <f t="shared" si="2"/>
        <v>1</v>
      </c>
      <c r="I136" s="40"/>
      <c r="J136" s="179"/>
    </row>
    <row r="137" spans="1:10" x14ac:dyDescent="0.3">
      <c r="A137" s="40">
        <v>7401</v>
      </c>
      <c r="B137" s="40" t="s">
        <v>94</v>
      </c>
      <c r="C137" s="40">
        <v>100</v>
      </c>
      <c r="D137" s="40">
        <v>100</v>
      </c>
      <c r="E137" s="40">
        <v>91.67</v>
      </c>
      <c r="F137" s="40">
        <v>100</v>
      </c>
      <c r="G137" s="1">
        <v>4</v>
      </c>
      <c r="H137" s="147">
        <f t="shared" si="2"/>
        <v>0.97917500000000002</v>
      </c>
      <c r="I137" s="40"/>
      <c r="J137" s="179"/>
    </row>
    <row r="138" spans="1:10" x14ac:dyDescent="0.3">
      <c r="A138" s="40">
        <v>7402</v>
      </c>
      <c r="B138" s="40" t="s">
        <v>337</v>
      </c>
      <c r="C138" s="40">
        <v>100</v>
      </c>
      <c r="D138" s="40">
        <v>100</v>
      </c>
      <c r="E138" s="40">
        <v>100</v>
      </c>
      <c r="F138" s="40">
        <v>100</v>
      </c>
      <c r="G138" s="1">
        <v>4</v>
      </c>
      <c r="H138" s="147">
        <f t="shared" si="2"/>
        <v>1</v>
      </c>
      <c r="I138" s="40"/>
      <c r="J138" s="179"/>
    </row>
    <row r="139" spans="1:10" x14ac:dyDescent="0.3">
      <c r="A139" s="40">
        <v>7403</v>
      </c>
      <c r="B139" s="40" t="s">
        <v>293</v>
      </c>
      <c r="C139" s="40">
        <v>100</v>
      </c>
      <c r="D139" s="40">
        <v>100</v>
      </c>
      <c r="E139" s="40">
        <v>100</v>
      </c>
      <c r="F139" s="40">
        <v>100</v>
      </c>
      <c r="G139" s="1">
        <v>4</v>
      </c>
      <c r="H139" s="147">
        <f t="shared" si="2"/>
        <v>1</v>
      </c>
      <c r="I139" s="40"/>
      <c r="J139" s="179"/>
    </row>
    <row r="140" spans="1:10" x14ac:dyDescent="0.3">
      <c r="A140" s="40">
        <v>7404</v>
      </c>
      <c r="B140" s="40" t="s">
        <v>133</v>
      </c>
      <c r="C140" s="40">
        <v>100</v>
      </c>
      <c r="D140" s="40">
        <v>100</v>
      </c>
      <c r="E140" s="40">
        <v>100</v>
      </c>
      <c r="F140" s="40">
        <v>100</v>
      </c>
      <c r="G140" s="1">
        <v>4</v>
      </c>
      <c r="H140" s="147">
        <f t="shared" si="2"/>
        <v>1</v>
      </c>
      <c r="I140" s="40"/>
      <c r="J140" s="179"/>
    </row>
    <row r="141" spans="1:10" x14ac:dyDescent="0.3">
      <c r="A141" s="40">
        <v>7405</v>
      </c>
      <c r="B141" s="40" t="s">
        <v>260</v>
      </c>
      <c r="C141" s="40">
        <v>90.48</v>
      </c>
      <c r="D141" s="40">
        <v>78.95</v>
      </c>
      <c r="E141" s="40">
        <v>100</v>
      </c>
      <c r="F141" s="40">
        <v>100</v>
      </c>
      <c r="G141" s="1">
        <v>4</v>
      </c>
      <c r="H141" s="147">
        <f t="shared" si="2"/>
        <v>0.92357500000000003</v>
      </c>
      <c r="I141" s="40"/>
      <c r="J141" s="179"/>
    </row>
    <row r="142" spans="1:10" x14ac:dyDescent="0.3">
      <c r="A142" s="40">
        <v>7406</v>
      </c>
      <c r="B142" s="40" t="s">
        <v>90</v>
      </c>
      <c r="C142" s="40">
        <v>100</v>
      </c>
      <c r="D142" s="40">
        <v>100</v>
      </c>
      <c r="E142" s="40">
        <v>100</v>
      </c>
      <c r="F142" s="40">
        <v>100</v>
      </c>
      <c r="G142" s="1">
        <v>4</v>
      </c>
      <c r="H142" s="147">
        <f t="shared" si="2"/>
        <v>1</v>
      </c>
      <c r="I142" s="40"/>
      <c r="J142" s="179"/>
    </row>
    <row r="143" spans="1:10" x14ac:dyDescent="0.3">
      <c r="A143" s="40">
        <v>7407</v>
      </c>
      <c r="B143" s="40" t="s">
        <v>336</v>
      </c>
      <c r="C143" s="40">
        <v>100</v>
      </c>
      <c r="D143" s="40">
        <v>100</v>
      </c>
      <c r="E143" s="40">
        <v>100</v>
      </c>
      <c r="F143" s="40">
        <v>100</v>
      </c>
      <c r="G143" s="1">
        <v>4</v>
      </c>
      <c r="H143" s="147">
        <f t="shared" si="2"/>
        <v>1</v>
      </c>
      <c r="I143" s="40"/>
      <c r="J143" s="179"/>
    </row>
    <row r="144" spans="1:10" x14ac:dyDescent="0.3">
      <c r="A144" s="40">
        <v>7408</v>
      </c>
      <c r="B144" s="40" t="s">
        <v>325</v>
      </c>
      <c r="C144" s="40">
        <v>100</v>
      </c>
      <c r="D144" s="40">
        <v>100</v>
      </c>
      <c r="E144" s="40">
        <v>100</v>
      </c>
      <c r="F144" s="40">
        <v>100</v>
      </c>
      <c r="G144" s="1">
        <v>4</v>
      </c>
      <c r="H144" s="147">
        <f t="shared" si="2"/>
        <v>1</v>
      </c>
      <c r="I144" s="40"/>
      <c r="J144" s="179"/>
    </row>
    <row r="145" spans="1:10" x14ac:dyDescent="0.3">
      <c r="A145" s="40">
        <v>8101</v>
      </c>
      <c r="B145" s="40" t="s">
        <v>32</v>
      </c>
      <c r="C145" s="40">
        <v>100</v>
      </c>
      <c r="D145" s="40">
        <v>100</v>
      </c>
      <c r="E145" s="40">
        <v>100</v>
      </c>
      <c r="F145" s="40">
        <v>100</v>
      </c>
      <c r="G145" s="1">
        <v>4</v>
      </c>
      <c r="H145" s="147">
        <f t="shared" si="2"/>
        <v>1</v>
      </c>
      <c r="I145" s="40"/>
      <c r="J145" s="179"/>
    </row>
    <row r="146" spans="1:10" x14ac:dyDescent="0.3">
      <c r="A146" s="40">
        <v>8102</v>
      </c>
      <c r="B146" s="40" t="s">
        <v>73</v>
      </c>
      <c r="C146" s="40">
        <v>100</v>
      </c>
      <c r="D146" s="40">
        <v>100</v>
      </c>
      <c r="E146" s="40">
        <v>66.67</v>
      </c>
      <c r="F146" s="40">
        <v>100</v>
      </c>
      <c r="G146" s="1">
        <v>4</v>
      </c>
      <c r="H146" s="147">
        <f t="shared" si="2"/>
        <v>0.91667500000000002</v>
      </c>
      <c r="I146" s="40"/>
      <c r="J146" s="179"/>
    </row>
    <row r="147" spans="1:10" x14ac:dyDescent="0.3">
      <c r="A147" s="40">
        <v>8103</v>
      </c>
      <c r="B147" s="40" t="s">
        <v>39</v>
      </c>
      <c r="C147" s="40">
        <v>100</v>
      </c>
      <c r="D147" s="40">
        <v>100</v>
      </c>
      <c r="E147" s="40">
        <v>100</v>
      </c>
      <c r="F147" s="40">
        <v>100</v>
      </c>
      <c r="G147" s="1">
        <v>4</v>
      </c>
      <c r="H147" s="147">
        <f t="shared" si="2"/>
        <v>1</v>
      </c>
      <c r="I147" s="40"/>
      <c r="J147" s="179"/>
    </row>
    <row r="148" spans="1:10" x14ac:dyDescent="0.3">
      <c r="A148" s="40">
        <v>8104</v>
      </c>
      <c r="B148" s="40" t="s">
        <v>303</v>
      </c>
      <c r="C148" s="40">
        <v>100</v>
      </c>
      <c r="D148" s="40">
        <v>100</v>
      </c>
      <c r="E148" s="40">
        <v>100</v>
      </c>
      <c r="F148" s="40">
        <v>100</v>
      </c>
      <c r="G148" s="1">
        <v>4</v>
      </c>
      <c r="H148" s="147">
        <f t="shared" si="2"/>
        <v>1</v>
      </c>
      <c r="I148" s="40"/>
      <c r="J148" s="179"/>
    </row>
    <row r="149" spans="1:10" x14ac:dyDescent="0.3">
      <c r="A149" s="40">
        <v>8105</v>
      </c>
      <c r="B149" s="40" t="s">
        <v>310</v>
      </c>
      <c r="C149" s="40">
        <v>100</v>
      </c>
      <c r="D149" s="40">
        <v>100</v>
      </c>
      <c r="E149" s="40">
        <v>100</v>
      </c>
      <c r="F149" s="40">
        <v>100</v>
      </c>
      <c r="G149" s="1">
        <v>4</v>
      </c>
      <c r="H149" s="147">
        <f t="shared" si="2"/>
        <v>1</v>
      </c>
      <c r="I149" s="40"/>
      <c r="J149" s="179"/>
    </row>
    <row r="150" spans="1:10" x14ac:dyDescent="0.3">
      <c r="A150" s="40">
        <v>8106</v>
      </c>
      <c r="B150" s="40" t="s">
        <v>83</v>
      </c>
      <c r="C150" s="40">
        <v>100</v>
      </c>
      <c r="D150" s="40">
        <v>100</v>
      </c>
      <c r="E150" s="40">
        <v>100</v>
      </c>
      <c r="F150" s="40">
        <v>100</v>
      </c>
      <c r="G150" s="1">
        <v>4</v>
      </c>
      <c r="H150" s="147">
        <f t="shared" si="2"/>
        <v>1</v>
      </c>
      <c r="I150" s="40"/>
      <c r="J150" s="179"/>
    </row>
    <row r="151" spans="1:10" x14ac:dyDescent="0.3">
      <c r="A151" s="40">
        <v>8107</v>
      </c>
      <c r="B151" s="40" t="s">
        <v>70</v>
      </c>
      <c r="C151" s="40">
        <v>100</v>
      </c>
      <c r="D151" s="40">
        <v>100</v>
      </c>
      <c r="E151" s="40">
        <v>100</v>
      </c>
      <c r="F151" s="40">
        <v>100</v>
      </c>
      <c r="G151" s="1">
        <v>4</v>
      </c>
      <c r="H151" s="147">
        <f t="shared" si="2"/>
        <v>1</v>
      </c>
      <c r="I151" s="40"/>
      <c r="J151" s="179"/>
    </row>
    <row r="152" spans="1:10" x14ac:dyDescent="0.3">
      <c r="A152" s="40">
        <v>8108</v>
      </c>
      <c r="B152" s="40" t="s">
        <v>37</v>
      </c>
      <c r="C152" s="40">
        <v>100</v>
      </c>
      <c r="D152" s="40">
        <v>100</v>
      </c>
      <c r="E152" s="40">
        <v>100</v>
      </c>
      <c r="F152" s="40">
        <v>100</v>
      </c>
      <c r="G152" s="1">
        <v>4</v>
      </c>
      <c r="H152" s="147">
        <f t="shared" si="2"/>
        <v>1</v>
      </c>
      <c r="I152" s="40"/>
      <c r="J152" s="179"/>
    </row>
    <row r="153" spans="1:10" x14ac:dyDescent="0.3">
      <c r="A153" s="40">
        <v>8109</v>
      </c>
      <c r="B153" s="40" t="s">
        <v>308</v>
      </c>
      <c r="C153" s="40">
        <v>100</v>
      </c>
      <c r="D153" s="40">
        <v>100</v>
      </c>
      <c r="E153" s="40">
        <v>100</v>
      </c>
      <c r="F153" s="40">
        <v>100</v>
      </c>
      <c r="G153" s="1">
        <v>4</v>
      </c>
      <c r="H153" s="147">
        <f t="shared" si="2"/>
        <v>1</v>
      </c>
      <c r="I153" s="40"/>
      <c r="J153" s="179"/>
    </row>
    <row r="154" spans="1:10" x14ac:dyDescent="0.3">
      <c r="A154" s="40">
        <v>8110</v>
      </c>
      <c r="B154" s="40" t="s">
        <v>19</v>
      </c>
      <c r="C154" s="40">
        <v>100</v>
      </c>
      <c r="D154" s="40">
        <v>100</v>
      </c>
      <c r="E154" s="40">
        <v>100</v>
      </c>
      <c r="F154" s="40">
        <v>100</v>
      </c>
      <c r="G154" s="1">
        <v>4</v>
      </c>
      <c r="H154" s="147">
        <f t="shared" si="2"/>
        <v>1</v>
      </c>
      <c r="I154" s="40"/>
      <c r="J154" s="179"/>
    </row>
    <row r="155" spans="1:10" x14ac:dyDescent="0.3">
      <c r="A155" s="40">
        <v>8111</v>
      </c>
      <c r="B155" s="40" t="s">
        <v>84</v>
      </c>
      <c r="C155" s="40">
        <v>100</v>
      </c>
      <c r="D155" s="40">
        <v>100</v>
      </c>
      <c r="E155" s="40">
        <v>100</v>
      </c>
      <c r="F155" s="40">
        <v>100</v>
      </c>
      <c r="G155" s="1">
        <v>4</v>
      </c>
      <c r="H155" s="147">
        <f t="shared" si="2"/>
        <v>1</v>
      </c>
      <c r="I155" s="40"/>
      <c r="J155" s="179"/>
    </row>
    <row r="156" spans="1:10" x14ac:dyDescent="0.3">
      <c r="A156" s="40">
        <v>8112</v>
      </c>
      <c r="B156" s="40" t="s">
        <v>24</v>
      </c>
      <c r="C156" s="40">
        <v>100</v>
      </c>
      <c r="D156" s="40">
        <v>100</v>
      </c>
      <c r="E156" s="40">
        <v>100</v>
      </c>
      <c r="F156" s="40">
        <v>100</v>
      </c>
      <c r="G156" s="1">
        <v>4</v>
      </c>
      <c r="H156" s="147">
        <f t="shared" si="2"/>
        <v>1</v>
      </c>
      <c r="I156" s="40"/>
      <c r="J156" s="179"/>
    </row>
    <row r="157" spans="1:10" x14ac:dyDescent="0.3">
      <c r="A157" s="40">
        <v>8201</v>
      </c>
      <c r="B157" s="40" t="s">
        <v>125</v>
      </c>
      <c r="C157" s="40">
        <v>95.240000000000009</v>
      </c>
      <c r="D157" s="40">
        <v>100</v>
      </c>
      <c r="E157" s="40">
        <v>100</v>
      </c>
      <c r="F157" s="40">
        <v>100</v>
      </c>
      <c r="G157" s="1">
        <v>4</v>
      </c>
      <c r="H157" s="147">
        <f t="shared" si="2"/>
        <v>0.98809999999999998</v>
      </c>
      <c r="I157" s="40"/>
      <c r="J157" s="179"/>
    </row>
    <row r="158" spans="1:10" x14ac:dyDescent="0.3">
      <c r="A158" s="40">
        <v>8202</v>
      </c>
      <c r="B158" s="40" t="s">
        <v>194</v>
      </c>
      <c r="C158" s="40">
        <v>100</v>
      </c>
      <c r="D158" s="40">
        <v>100</v>
      </c>
      <c r="E158" s="40">
        <v>100</v>
      </c>
      <c r="F158" s="40">
        <v>100</v>
      </c>
      <c r="G158" s="1">
        <v>4</v>
      </c>
      <c r="H158" s="147">
        <f t="shared" si="2"/>
        <v>1</v>
      </c>
      <c r="I158" s="40"/>
      <c r="J158" s="179"/>
    </row>
    <row r="159" spans="1:10" x14ac:dyDescent="0.3">
      <c r="A159" s="40">
        <v>8203</v>
      </c>
      <c r="B159" s="40" t="s">
        <v>113</v>
      </c>
      <c r="C159" s="40">
        <v>100</v>
      </c>
      <c r="D159" s="40">
        <v>100</v>
      </c>
      <c r="E159" s="40">
        <v>100</v>
      </c>
      <c r="F159" s="40">
        <v>100</v>
      </c>
      <c r="G159" s="1">
        <v>4</v>
      </c>
      <c r="H159" s="147">
        <f t="shared" si="2"/>
        <v>1</v>
      </c>
      <c r="I159" s="40"/>
      <c r="J159" s="179"/>
    </row>
    <row r="160" spans="1:10" x14ac:dyDescent="0.3">
      <c r="A160" s="40">
        <v>8204</v>
      </c>
      <c r="B160" s="40" t="s">
        <v>288</v>
      </c>
      <c r="C160" s="40">
        <v>100</v>
      </c>
      <c r="D160" s="40">
        <v>100</v>
      </c>
      <c r="E160" s="40">
        <v>100</v>
      </c>
      <c r="F160" s="40">
        <v>100</v>
      </c>
      <c r="G160" s="1">
        <v>4</v>
      </c>
      <c r="H160" s="147">
        <f t="shared" si="2"/>
        <v>1</v>
      </c>
      <c r="I160" s="40"/>
      <c r="J160" s="179"/>
    </row>
    <row r="161" spans="1:10" x14ac:dyDescent="0.3">
      <c r="A161" s="40">
        <v>8205</v>
      </c>
      <c r="B161" s="40" t="s">
        <v>128</v>
      </c>
      <c r="C161" s="40">
        <v>100</v>
      </c>
      <c r="D161" s="40">
        <v>100</v>
      </c>
      <c r="E161" s="40">
        <v>100</v>
      </c>
      <c r="F161" s="40">
        <v>100</v>
      </c>
      <c r="G161" s="1">
        <v>4</v>
      </c>
      <c r="H161" s="147">
        <f t="shared" si="2"/>
        <v>1</v>
      </c>
      <c r="I161" s="40"/>
      <c r="J161" s="179"/>
    </row>
    <row r="162" spans="1:10" x14ac:dyDescent="0.3">
      <c r="A162" s="40">
        <v>8206</v>
      </c>
      <c r="B162" s="40" t="s">
        <v>129</v>
      </c>
      <c r="C162" s="40">
        <v>100</v>
      </c>
      <c r="D162" s="40">
        <v>100</v>
      </c>
      <c r="E162" s="40">
        <v>100</v>
      </c>
      <c r="F162" s="40">
        <v>100</v>
      </c>
      <c r="G162" s="1">
        <v>4</v>
      </c>
      <c r="H162" s="147">
        <f t="shared" si="2"/>
        <v>1</v>
      </c>
      <c r="I162" s="40"/>
      <c r="J162" s="179"/>
    </row>
    <row r="163" spans="1:10" x14ac:dyDescent="0.3">
      <c r="A163" s="40">
        <v>8207</v>
      </c>
      <c r="B163" s="40" t="s">
        <v>335</v>
      </c>
      <c r="C163" s="40">
        <v>100</v>
      </c>
      <c r="D163" s="40">
        <v>99.56</v>
      </c>
      <c r="E163" s="40">
        <v>91.67</v>
      </c>
      <c r="F163" s="40">
        <v>100</v>
      </c>
      <c r="G163" s="1">
        <v>4</v>
      </c>
      <c r="H163" s="147">
        <f t="shared" si="2"/>
        <v>0.97807500000000003</v>
      </c>
      <c r="I163" s="40"/>
      <c r="J163" s="179"/>
    </row>
    <row r="164" spans="1:10" x14ac:dyDescent="0.3">
      <c r="A164" s="40">
        <v>8301</v>
      </c>
      <c r="B164" s="40" t="s">
        <v>64</v>
      </c>
      <c r="C164" s="40">
        <v>100</v>
      </c>
      <c r="D164" s="40">
        <v>100</v>
      </c>
      <c r="E164" s="40">
        <v>100</v>
      </c>
      <c r="F164" s="40">
        <v>100</v>
      </c>
      <c r="G164" s="1">
        <v>4</v>
      </c>
      <c r="H164" s="147">
        <f t="shared" si="2"/>
        <v>1</v>
      </c>
      <c r="I164" s="40"/>
      <c r="J164" s="179"/>
    </row>
    <row r="165" spans="1:10" x14ac:dyDescent="0.3">
      <c r="A165" s="40">
        <v>8302</v>
      </c>
      <c r="B165" s="40" t="s">
        <v>301</v>
      </c>
      <c r="C165" s="40">
        <v>100</v>
      </c>
      <c r="D165" s="40">
        <v>100</v>
      </c>
      <c r="E165" s="40">
        <v>100</v>
      </c>
      <c r="F165" s="40">
        <v>100</v>
      </c>
      <c r="G165" s="1">
        <v>4</v>
      </c>
      <c r="H165" s="147">
        <f t="shared" si="2"/>
        <v>1</v>
      </c>
      <c r="I165" s="40"/>
      <c r="J165" s="179"/>
    </row>
    <row r="166" spans="1:10" x14ac:dyDescent="0.3">
      <c r="A166" s="40">
        <v>8303</v>
      </c>
      <c r="B166" s="40" t="s">
        <v>109</v>
      </c>
      <c r="C166" s="40">
        <v>100</v>
      </c>
      <c r="D166" s="40">
        <v>100</v>
      </c>
      <c r="E166" s="40">
        <v>100</v>
      </c>
      <c r="F166" s="40">
        <v>100</v>
      </c>
      <c r="G166" s="1">
        <v>4</v>
      </c>
      <c r="H166" s="147">
        <f t="shared" si="2"/>
        <v>1</v>
      </c>
      <c r="I166" s="40"/>
      <c r="J166" s="179"/>
    </row>
    <row r="167" spans="1:10" x14ac:dyDescent="0.3">
      <c r="A167" s="40">
        <v>8304</v>
      </c>
      <c r="B167" s="40" t="s">
        <v>173</v>
      </c>
      <c r="C167" s="40">
        <v>100</v>
      </c>
      <c r="D167" s="40">
        <v>100</v>
      </c>
      <c r="E167" s="40">
        <v>100</v>
      </c>
      <c r="F167" s="40">
        <v>100</v>
      </c>
      <c r="G167" s="1">
        <v>4</v>
      </c>
      <c r="H167" s="147">
        <f t="shared" si="2"/>
        <v>1</v>
      </c>
      <c r="I167" s="40"/>
      <c r="J167" s="179"/>
    </row>
    <row r="168" spans="1:10" x14ac:dyDescent="0.3">
      <c r="A168" s="40">
        <v>8305</v>
      </c>
      <c r="B168" s="40" t="s">
        <v>126</v>
      </c>
      <c r="C168" s="40">
        <v>100</v>
      </c>
      <c r="D168" s="40">
        <v>100</v>
      </c>
      <c r="E168" s="40">
        <v>100</v>
      </c>
      <c r="F168" s="40">
        <v>100</v>
      </c>
      <c r="G168" s="1">
        <v>4</v>
      </c>
      <c r="H168" s="147">
        <f t="shared" si="2"/>
        <v>1</v>
      </c>
      <c r="I168" s="40"/>
      <c r="J168" s="179"/>
    </row>
    <row r="169" spans="1:10" x14ac:dyDescent="0.3">
      <c r="A169" s="40">
        <v>8306</v>
      </c>
      <c r="B169" s="40" t="s">
        <v>114</v>
      </c>
      <c r="C169" s="40">
        <v>100</v>
      </c>
      <c r="D169" s="40">
        <v>100</v>
      </c>
      <c r="E169" s="40">
        <v>100</v>
      </c>
      <c r="F169" s="40">
        <v>100</v>
      </c>
      <c r="G169" s="1">
        <v>4</v>
      </c>
      <c r="H169" s="147">
        <f t="shared" si="2"/>
        <v>1</v>
      </c>
      <c r="I169" s="40"/>
      <c r="J169" s="179"/>
    </row>
    <row r="170" spans="1:10" x14ac:dyDescent="0.3">
      <c r="A170" s="40">
        <v>8307</v>
      </c>
      <c r="B170" s="40" t="s">
        <v>289</v>
      </c>
      <c r="C170" s="40">
        <v>76.19</v>
      </c>
      <c r="D170" s="40">
        <v>97.37</v>
      </c>
      <c r="E170" s="40">
        <v>100</v>
      </c>
      <c r="F170" s="40">
        <v>100</v>
      </c>
      <c r="G170" s="1">
        <v>4</v>
      </c>
      <c r="H170" s="147">
        <f t="shared" si="2"/>
        <v>0.93389999999999995</v>
      </c>
      <c r="I170" s="40"/>
      <c r="J170" s="179"/>
    </row>
    <row r="171" spans="1:10" x14ac:dyDescent="0.3">
      <c r="A171" s="40">
        <v>8308</v>
      </c>
      <c r="B171" s="40" t="s">
        <v>314</v>
      </c>
      <c r="C171" s="40">
        <v>95.240000000000009</v>
      </c>
      <c r="D171" s="40">
        <v>100</v>
      </c>
      <c r="E171" s="40">
        <v>91.67</v>
      </c>
      <c r="F171" s="40">
        <v>100</v>
      </c>
      <c r="G171" s="1">
        <v>4</v>
      </c>
      <c r="H171" s="147">
        <f t="shared" si="2"/>
        <v>0.96727500000000011</v>
      </c>
      <c r="I171" s="40"/>
      <c r="J171" s="179"/>
    </row>
    <row r="172" spans="1:10" x14ac:dyDescent="0.3">
      <c r="A172" s="40">
        <v>8309</v>
      </c>
      <c r="B172" s="40" t="s">
        <v>251</v>
      </c>
      <c r="C172" s="40">
        <v>100</v>
      </c>
      <c r="D172" s="40">
        <v>100</v>
      </c>
      <c r="E172" s="40">
        <v>100</v>
      </c>
      <c r="F172" s="40">
        <v>100</v>
      </c>
      <c r="G172" s="1">
        <v>4</v>
      </c>
      <c r="H172" s="147">
        <f t="shared" si="2"/>
        <v>1</v>
      </c>
      <c r="I172" s="40"/>
      <c r="J172" s="179"/>
    </row>
    <row r="173" spans="1:10" x14ac:dyDescent="0.3">
      <c r="A173" s="40">
        <v>8310</v>
      </c>
      <c r="B173" s="40" t="s">
        <v>112</v>
      </c>
      <c r="C173" s="40">
        <v>100</v>
      </c>
      <c r="D173" s="40">
        <v>100</v>
      </c>
      <c r="E173" s="40">
        <v>100</v>
      </c>
      <c r="F173" s="40">
        <v>100</v>
      </c>
      <c r="G173" s="1">
        <v>4</v>
      </c>
      <c r="H173" s="147">
        <f t="shared" si="2"/>
        <v>1</v>
      </c>
      <c r="I173" s="40"/>
      <c r="J173" s="179"/>
    </row>
    <row r="174" spans="1:10" x14ac:dyDescent="0.3">
      <c r="A174" s="40">
        <v>8311</v>
      </c>
      <c r="B174" s="40" t="s">
        <v>132</v>
      </c>
      <c r="C174" s="40">
        <v>100</v>
      </c>
      <c r="D174" s="40">
        <v>100</v>
      </c>
      <c r="E174" s="40">
        <v>100</v>
      </c>
      <c r="F174" s="40">
        <v>100</v>
      </c>
      <c r="G174" s="1">
        <v>4</v>
      </c>
      <c r="H174" s="147">
        <f t="shared" si="2"/>
        <v>1</v>
      </c>
      <c r="I174" s="40"/>
      <c r="J174" s="179"/>
    </row>
    <row r="175" spans="1:10" x14ac:dyDescent="0.3">
      <c r="A175" s="40">
        <v>8312</v>
      </c>
      <c r="B175" s="40" t="s">
        <v>304</v>
      </c>
      <c r="C175" s="40">
        <v>100</v>
      </c>
      <c r="D175" s="40">
        <v>100</v>
      </c>
      <c r="E175" s="40">
        <v>100</v>
      </c>
      <c r="F175" s="40">
        <v>100</v>
      </c>
      <c r="G175" s="1">
        <v>4</v>
      </c>
      <c r="H175" s="147">
        <f t="shared" si="2"/>
        <v>1</v>
      </c>
      <c r="I175" s="40"/>
      <c r="J175" s="179"/>
    </row>
    <row r="176" spans="1:10" x14ac:dyDescent="0.3">
      <c r="A176" s="40">
        <v>8313</v>
      </c>
      <c r="B176" s="40" t="s">
        <v>274</v>
      </c>
      <c r="C176" s="40">
        <v>100</v>
      </c>
      <c r="D176" s="40">
        <v>100</v>
      </c>
      <c r="E176" s="40">
        <v>100</v>
      </c>
      <c r="F176" s="40">
        <v>100</v>
      </c>
      <c r="G176" s="1">
        <v>4</v>
      </c>
      <c r="H176" s="147">
        <f t="shared" si="2"/>
        <v>1</v>
      </c>
      <c r="I176" s="40"/>
      <c r="J176" s="179"/>
    </row>
    <row r="177" spans="1:10" x14ac:dyDescent="0.3">
      <c r="A177" s="40">
        <v>8314</v>
      </c>
      <c r="B177" s="40" t="s">
        <v>248</v>
      </c>
      <c r="C177" s="40">
        <v>100</v>
      </c>
      <c r="D177" s="40">
        <v>100</v>
      </c>
      <c r="E177" s="40">
        <v>100</v>
      </c>
      <c r="F177" s="40">
        <v>100</v>
      </c>
      <c r="G177" s="1">
        <v>4</v>
      </c>
      <c r="H177" s="147">
        <f t="shared" si="2"/>
        <v>1</v>
      </c>
      <c r="I177" s="40"/>
      <c r="J177" s="179"/>
    </row>
    <row r="178" spans="1:10" x14ac:dyDescent="0.3">
      <c r="A178" s="40">
        <v>9101</v>
      </c>
      <c r="B178" s="40" t="s">
        <v>29</v>
      </c>
      <c r="C178" s="40">
        <v>100</v>
      </c>
      <c r="D178" s="40">
        <v>100</v>
      </c>
      <c r="E178" s="40">
        <v>100</v>
      </c>
      <c r="F178" s="40">
        <v>100</v>
      </c>
      <c r="G178" s="1">
        <v>4</v>
      </c>
      <c r="H178" s="147">
        <f t="shared" si="2"/>
        <v>1</v>
      </c>
      <c r="I178" s="40"/>
      <c r="J178" s="179"/>
    </row>
    <row r="179" spans="1:10" x14ac:dyDescent="0.3">
      <c r="A179" s="40">
        <v>9102</v>
      </c>
      <c r="B179" s="40" t="s">
        <v>328</v>
      </c>
      <c r="C179" s="40">
        <v>100</v>
      </c>
      <c r="D179" s="40">
        <v>100</v>
      </c>
      <c r="E179" s="40">
        <v>100</v>
      </c>
      <c r="F179" s="40">
        <v>100</v>
      </c>
      <c r="G179" s="1">
        <v>4</v>
      </c>
      <c r="H179" s="147">
        <f t="shared" si="2"/>
        <v>1</v>
      </c>
      <c r="I179" s="40"/>
      <c r="J179" s="179"/>
    </row>
    <row r="180" spans="1:10" x14ac:dyDescent="0.3">
      <c r="A180" s="40">
        <v>9103</v>
      </c>
      <c r="B180" s="40" t="s">
        <v>185</v>
      </c>
      <c r="C180" s="40">
        <v>100</v>
      </c>
      <c r="D180" s="40">
        <v>100</v>
      </c>
      <c r="E180" s="40">
        <v>100</v>
      </c>
      <c r="F180" s="40">
        <v>100</v>
      </c>
      <c r="G180" s="1">
        <v>4</v>
      </c>
      <c r="H180" s="147">
        <f t="shared" si="2"/>
        <v>1</v>
      </c>
      <c r="I180" s="40"/>
      <c r="J180" s="179"/>
    </row>
    <row r="181" spans="1:10" x14ac:dyDescent="0.3">
      <c r="A181" s="40">
        <v>9104</v>
      </c>
      <c r="B181" s="40" t="s">
        <v>341</v>
      </c>
      <c r="C181" s="40">
        <v>100</v>
      </c>
      <c r="D181" s="40">
        <v>100</v>
      </c>
      <c r="E181" s="40">
        <v>100</v>
      </c>
      <c r="F181" s="40">
        <v>100</v>
      </c>
      <c r="G181" s="1">
        <v>4</v>
      </c>
      <c r="H181" s="147">
        <f t="shared" si="2"/>
        <v>1</v>
      </c>
      <c r="I181" s="40"/>
      <c r="J181" s="179"/>
    </row>
    <row r="182" spans="1:10" x14ac:dyDescent="0.3">
      <c r="A182" s="40">
        <v>9105</v>
      </c>
      <c r="B182" s="40" t="s">
        <v>297</v>
      </c>
      <c r="C182" s="40">
        <v>100</v>
      </c>
      <c r="D182" s="40">
        <v>100</v>
      </c>
      <c r="E182" s="40">
        <v>100</v>
      </c>
      <c r="F182" s="40">
        <v>100</v>
      </c>
      <c r="G182" s="1">
        <v>4</v>
      </c>
      <c r="H182" s="147">
        <f t="shared" si="2"/>
        <v>1</v>
      </c>
      <c r="I182" s="40"/>
      <c r="J182" s="179"/>
    </row>
    <row r="183" spans="1:10" x14ac:dyDescent="0.3">
      <c r="A183" s="40">
        <v>9106</v>
      </c>
      <c r="B183" s="40" t="s">
        <v>299</v>
      </c>
      <c r="C183" s="40">
        <v>100</v>
      </c>
      <c r="D183" s="40">
        <v>100</v>
      </c>
      <c r="E183" s="40">
        <v>100</v>
      </c>
      <c r="F183" s="40">
        <v>100</v>
      </c>
      <c r="G183" s="1">
        <v>4</v>
      </c>
      <c r="H183" s="147">
        <f t="shared" si="2"/>
        <v>1</v>
      </c>
      <c r="I183" s="40"/>
      <c r="J183" s="179"/>
    </row>
    <row r="184" spans="1:10" x14ac:dyDescent="0.3">
      <c r="A184" s="40">
        <v>9107</v>
      </c>
      <c r="B184" s="40" t="s">
        <v>124</v>
      </c>
      <c r="C184" s="40">
        <v>100</v>
      </c>
      <c r="D184" s="40">
        <v>100</v>
      </c>
      <c r="E184" s="40">
        <v>100</v>
      </c>
      <c r="F184" s="40">
        <v>100</v>
      </c>
      <c r="G184" s="1">
        <v>4</v>
      </c>
      <c r="H184" s="147">
        <f t="shared" si="2"/>
        <v>1</v>
      </c>
      <c r="I184" s="40"/>
      <c r="J184" s="179"/>
    </row>
    <row r="185" spans="1:10" x14ac:dyDescent="0.3">
      <c r="A185" s="40">
        <v>9108</v>
      </c>
      <c r="B185" s="40" t="s">
        <v>107</v>
      </c>
      <c r="C185" s="40">
        <v>100</v>
      </c>
      <c r="D185" s="40">
        <v>100</v>
      </c>
      <c r="E185" s="40">
        <v>100</v>
      </c>
      <c r="F185" s="40">
        <v>100</v>
      </c>
      <c r="G185" s="1">
        <v>4</v>
      </c>
      <c r="H185" s="147">
        <f t="shared" si="2"/>
        <v>1</v>
      </c>
      <c r="I185" s="40"/>
      <c r="J185" s="179"/>
    </row>
    <row r="186" spans="1:10" x14ac:dyDescent="0.3">
      <c r="A186" s="40">
        <v>9109</v>
      </c>
      <c r="B186" s="40" t="s">
        <v>101</v>
      </c>
      <c r="C186" s="40">
        <v>100</v>
      </c>
      <c r="D186" s="40">
        <v>100</v>
      </c>
      <c r="E186" s="40">
        <v>100</v>
      </c>
      <c r="F186" s="40">
        <v>100</v>
      </c>
      <c r="G186" s="1">
        <v>4</v>
      </c>
      <c r="H186" s="147">
        <f t="shared" si="2"/>
        <v>1</v>
      </c>
      <c r="I186" s="40"/>
      <c r="J186" s="179"/>
    </row>
    <row r="187" spans="1:10" x14ac:dyDescent="0.3">
      <c r="A187" s="40">
        <v>9110</v>
      </c>
      <c r="B187" s="40" t="s">
        <v>265</v>
      </c>
      <c r="C187" s="40">
        <v>100</v>
      </c>
      <c r="D187" s="40">
        <v>100</v>
      </c>
      <c r="E187" s="40">
        <v>100</v>
      </c>
      <c r="F187" s="40">
        <v>100</v>
      </c>
      <c r="G187" s="1">
        <v>4</v>
      </c>
      <c r="H187" s="147">
        <f t="shared" si="2"/>
        <v>1</v>
      </c>
      <c r="I187" s="40"/>
      <c r="J187" s="179"/>
    </row>
    <row r="188" spans="1:10" x14ac:dyDescent="0.3">
      <c r="A188" s="40">
        <v>9111</v>
      </c>
      <c r="B188" s="40" t="s">
        <v>306</v>
      </c>
      <c r="C188" s="40">
        <v>100</v>
      </c>
      <c r="D188" s="40">
        <v>100</v>
      </c>
      <c r="E188" s="40">
        <v>100</v>
      </c>
      <c r="F188" s="40">
        <v>100</v>
      </c>
      <c r="G188" s="1">
        <v>4</v>
      </c>
      <c r="H188" s="147">
        <f t="shared" si="2"/>
        <v>1</v>
      </c>
      <c r="I188" s="40"/>
      <c r="J188" s="179"/>
    </row>
    <row r="189" spans="1:10" x14ac:dyDescent="0.3">
      <c r="A189" s="40">
        <v>9112</v>
      </c>
      <c r="B189" s="40" t="s">
        <v>97</v>
      </c>
      <c r="C189" s="40">
        <v>100</v>
      </c>
      <c r="D189" s="40">
        <v>100</v>
      </c>
      <c r="E189" s="40">
        <v>100</v>
      </c>
      <c r="F189" s="40">
        <v>100</v>
      </c>
      <c r="G189" s="1">
        <v>4</v>
      </c>
      <c r="H189" s="147">
        <f t="shared" si="2"/>
        <v>1</v>
      </c>
      <c r="I189" s="40"/>
      <c r="J189" s="179"/>
    </row>
    <row r="190" spans="1:10" x14ac:dyDescent="0.3">
      <c r="A190" s="40">
        <v>9113</v>
      </c>
      <c r="B190" s="40" t="s">
        <v>286</v>
      </c>
      <c r="C190" s="40">
        <v>100</v>
      </c>
      <c r="D190" s="40">
        <v>100</v>
      </c>
      <c r="E190" s="40">
        <v>100</v>
      </c>
      <c r="F190" s="40">
        <v>100</v>
      </c>
      <c r="G190" s="1">
        <v>4</v>
      </c>
      <c r="H190" s="147">
        <f t="shared" si="2"/>
        <v>1</v>
      </c>
      <c r="I190" s="40"/>
      <c r="J190" s="179"/>
    </row>
    <row r="191" spans="1:10" x14ac:dyDescent="0.3">
      <c r="A191" s="40">
        <v>9114</v>
      </c>
      <c r="B191" s="40" t="s">
        <v>121</v>
      </c>
      <c r="C191" s="40">
        <v>100</v>
      </c>
      <c r="D191" s="40">
        <v>100</v>
      </c>
      <c r="E191" s="40">
        <v>100</v>
      </c>
      <c r="F191" s="40">
        <v>100</v>
      </c>
      <c r="G191" s="1">
        <v>4</v>
      </c>
      <c r="H191" s="147">
        <f t="shared" si="2"/>
        <v>1</v>
      </c>
      <c r="I191" s="40"/>
      <c r="J191" s="179"/>
    </row>
    <row r="192" spans="1:10" x14ac:dyDescent="0.3">
      <c r="A192" s="40">
        <v>9115</v>
      </c>
      <c r="B192" s="40" t="s">
        <v>166</v>
      </c>
      <c r="C192" s="40">
        <v>100</v>
      </c>
      <c r="D192" s="40">
        <v>100</v>
      </c>
      <c r="E192" s="40">
        <v>100</v>
      </c>
      <c r="F192" s="40">
        <v>100</v>
      </c>
      <c r="G192" s="1">
        <v>4</v>
      </c>
      <c r="H192" s="147">
        <f t="shared" si="2"/>
        <v>1</v>
      </c>
      <c r="I192" s="40"/>
      <c r="J192" s="179"/>
    </row>
    <row r="193" spans="1:10" x14ac:dyDescent="0.3">
      <c r="A193" s="40">
        <v>9116</v>
      </c>
      <c r="B193" s="40" t="s">
        <v>273</v>
      </c>
      <c r="C193" s="40">
        <v>100</v>
      </c>
      <c r="D193" s="40">
        <v>100</v>
      </c>
      <c r="E193" s="40">
        <v>100</v>
      </c>
      <c r="F193" s="40">
        <v>100</v>
      </c>
      <c r="G193" s="1">
        <v>4</v>
      </c>
      <c r="H193" s="147">
        <f t="shared" si="2"/>
        <v>1</v>
      </c>
      <c r="I193" s="40"/>
      <c r="J193" s="179"/>
    </row>
    <row r="194" spans="1:10" x14ac:dyDescent="0.3">
      <c r="A194" s="40">
        <v>9117</v>
      </c>
      <c r="B194" s="40" t="s">
        <v>295</v>
      </c>
      <c r="C194" s="40">
        <v>100</v>
      </c>
      <c r="D194" s="40">
        <v>100</v>
      </c>
      <c r="E194" s="40">
        <v>100</v>
      </c>
      <c r="F194" s="40">
        <v>100</v>
      </c>
      <c r="G194" s="1">
        <v>4</v>
      </c>
      <c r="H194" s="147">
        <f t="shared" si="2"/>
        <v>1</v>
      </c>
      <c r="I194" s="40"/>
      <c r="J194" s="179"/>
    </row>
    <row r="195" spans="1:10" x14ac:dyDescent="0.3">
      <c r="A195" s="40">
        <v>9118</v>
      </c>
      <c r="B195" s="40" t="s">
        <v>281</v>
      </c>
      <c r="C195" s="40">
        <v>100</v>
      </c>
      <c r="D195" s="40">
        <v>100</v>
      </c>
      <c r="E195" s="40">
        <v>100</v>
      </c>
      <c r="F195" s="40">
        <v>100</v>
      </c>
      <c r="G195" s="1">
        <v>4</v>
      </c>
      <c r="H195" s="147">
        <f t="shared" si="2"/>
        <v>1</v>
      </c>
      <c r="I195" s="40"/>
      <c r="J195" s="179"/>
    </row>
    <row r="196" spans="1:10" x14ac:dyDescent="0.3">
      <c r="A196" s="40">
        <v>9119</v>
      </c>
      <c r="B196" s="40" t="s">
        <v>201</v>
      </c>
      <c r="C196" s="40">
        <v>100</v>
      </c>
      <c r="D196" s="40">
        <v>100</v>
      </c>
      <c r="E196" s="40">
        <v>100</v>
      </c>
      <c r="F196" s="40">
        <v>0</v>
      </c>
      <c r="G196" s="1">
        <v>4</v>
      </c>
      <c r="H196" s="147">
        <f t="shared" si="2"/>
        <v>0.75</v>
      </c>
      <c r="I196" s="40"/>
      <c r="J196" s="179"/>
    </row>
    <row r="197" spans="1:10" x14ac:dyDescent="0.3">
      <c r="A197" s="40">
        <v>9120</v>
      </c>
      <c r="B197" s="40" t="s">
        <v>138</v>
      </c>
      <c r="C197" s="40">
        <v>100</v>
      </c>
      <c r="D197" s="40">
        <v>100</v>
      </c>
      <c r="E197" s="40">
        <v>100</v>
      </c>
      <c r="F197" s="40">
        <v>100</v>
      </c>
      <c r="G197" s="1">
        <v>4</v>
      </c>
      <c r="H197" s="147">
        <f t="shared" ref="H197:H260" si="3">((SUM(C197:F197)/100)/G197)</f>
        <v>1</v>
      </c>
      <c r="I197" s="40"/>
      <c r="J197" s="179"/>
    </row>
    <row r="198" spans="1:10" x14ac:dyDescent="0.3">
      <c r="A198" s="40">
        <v>9121</v>
      </c>
      <c r="B198" s="40" t="s">
        <v>309</v>
      </c>
      <c r="C198" s="40">
        <v>100</v>
      </c>
      <c r="D198" s="40">
        <v>100</v>
      </c>
      <c r="E198" s="40">
        <v>100</v>
      </c>
      <c r="F198" s="40">
        <v>100</v>
      </c>
      <c r="G198" s="1">
        <v>4</v>
      </c>
      <c r="H198" s="147">
        <f t="shared" si="3"/>
        <v>1</v>
      </c>
      <c r="I198" s="40"/>
      <c r="J198" s="179"/>
    </row>
    <row r="199" spans="1:10" x14ac:dyDescent="0.3">
      <c r="A199" s="40">
        <v>9201</v>
      </c>
      <c r="B199" s="40" t="s">
        <v>136</v>
      </c>
      <c r="C199" s="40">
        <v>100</v>
      </c>
      <c r="D199" s="40">
        <v>100</v>
      </c>
      <c r="E199" s="40">
        <v>100</v>
      </c>
      <c r="F199" s="40">
        <v>100</v>
      </c>
      <c r="G199" s="1">
        <v>4</v>
      </c>
      <c r="H199" s="147">
        <f t="shared" si="3"/>
        <v>1</v>
      </c>
      <c r="I199" s="40"/>
      <c r="J199" s="179"/>
    </row>
    <row r="200" spans="1:10" x14ac:dyDescent="0.3">
      <c r="A200" s="40">
        <v>9202</v>
      </c>
      <c r="B200" s="40" t="s">
        <v>86</v>
      </c>
      <c r="C200" s="40">
        <v>100</v>
      </c>
      <c r="D200" s="40">
        <v>100</v>
      </c>
      <c r="E200" s="40">
        <v>100</v>
      </c>
      <c r="F200" s="40">
        <v>100</v>
      </c>
      <c r="G200" s="1">
        <v>4</v>
      </c>
      <c r="H200" s="147">
        <f t="shared" si="3"/>
        <v>1</v>
      </c>
      <c r="I200" s="40"/>
      <c r="J200" s="179"/>
    </row>
    <row r="201" spans="1:10" x14ac:dyDescent="0.3">
      <c r="A201" s="40">
        <v>9203</v>
      </c>
      <c r="B201" s="40" t="s">
        <v>135</v>
      </c>
      <c r="C201" s="40">
        <v>100</v>
      </c>
      <c r="D201" s="40">
        <v>100</v>
      </c>
      <c r="E201" s="40">
        <v>100</v>
      </c>
      <c r="F201" s="40">
        <v>0</v>
      </c>
      <c r="G201" s="1">
        <v>4</v>
      </c>
      <c r="H201" s="147">
        <f t="shared" si="3"/>
        <v>0.75</v>
      </c>
      <c r="I201" s="40"/>
      <c r="J201" s="179"/>
    </row>
    <row r="202" spans="1:10" x14ac:dyDescent="0.3">
      <c r="A202" s="40">
        <v>9204</v>
      </c>
      <c r="B202" s="40" t="s">
        <v>339</v>
      </c>
      <c r="C202" s="40">
        <v>100</v>
      </c>
      <c r="D202" s="40">
        <v>100</v>
      </c>
      <c r="E202" s="40">
        <v>100</v>
      </c>
      <c r="F202" s="40">
        <v>100</v>
      </c>
      <c r="G202" s="1">
        <v>4</v>
      </c>
      <c r="H202" s="147">
        <f t="shared" si="3"/>
        <v>1</v>
      </c>
      <c r="I202" s="40"/>
      <c r="J202" s="179"/>
    </row>
    <row r="203" spans="1:10" x14ac:dyDescent="0.3">
      <c r="A203" s="40">
        <v>9205</v>
      </c>
      <c r="B203" s="40" t="s">
        <v>294</v>
      </c>
      <c r="C203" s="40">
        <v>100</v>
      </c>
      <c r="D203" s="40">
        <v>100</v>
      </c>
      <c r="E203" s="40">
        <v>100</v>
      </c>
      <c r="F203" s="40">
        <v>100</v>
      </c>
      <c r="G203" s="1">
        <v>4</v>
      </c>
      <c r="H203" s="147">
        <f t="shared" si="3"/>
        <v>1</v>
      </c>
      <c r="I203" s="40"/>
      <c r="J203" s="179"/>
    </row>
    <row r="204" spans="1:10" x14ac:dyDescent="0.3">
      <c r="A204" s="40">
        <v>9206</v>
      </c>
      <c r="B204" s="40" t="s">
        <v>318</v>
      </c>
      <c r="C204" s="40">
        <v>100</v>
      </c>
      <c r="D204" s="40">
        <v>100</v>
      </c>
      <c r="E204" s="40">
        <v>100</v>
      </c>
      <c r="F204" s="40">
        <v>100</v>
      </c>
      <c r="G204" s="1">
        <v>4</v>
      </c>
      <c r="H204" s="147">
        <f t="shared" si="3"/>
        <v>1</v>
      </c>
      <c r="I204" s="40"/>
      <c r="J204" s="179"/>
    </row>
    <row r="205" spans="1:10" x14ac:dyDescent="0.3">
      <c r="A205" s="40">
        <v>9207</v>
      </c>
      <c r="B205" s="40" t="s">
        <v>344</v>
      </c>
      <c r="C205" s="40">
        <v>4.7600000000000007</v>
      </c>
      <c r="D205" s="40">
        <v>0</v>
      </c>
      <c r="E205" s="40">
        <v>58.33</v>
      </c>
      <c r="F205" s="40">
        <v>100</v>
      </c>
      <c r="G205" s="1">
        <v>4</v>
      </c>
      <c r="H205" s="147">
        <f t="shared" si="3"/>
        <v>0.407725</v>
      </c>
      <c r="I205" s="40"/>
      <c r="J205" s="179"/>
    </row>
    <row r="206" spans="1:10" x14ac:dyDescent="0.3">
      <c r="A206" s="40">
        <v>9208</v>
      </c>
      <c r="B206" s="40" t="s">
        <v>280</v>
      </c>
      <c r="C206" s="40">
        <v>100</v>
      </c>
      <c r="D206" s="40">
        <v>100</v>
      </c>
      <c r="E206" s="40">
        <v>100</v>
      </c>
      <c r="F206" s="40">
        <v>100</v>
      </c>
      <c r="G206" s="1">
        <v>4</v>
      </c>
      <c r="H206" s="147">
        <f t="shared" si="3"/>
        <v>1</v>
      </c>
      <c r="I206" s="40"/>
      <c r="J206" s="179"/>
    </row>
    <row r="207" spans="1:10" x14ac:dyDescent="0.3">
      <c r="A207" s="40">
        <v>9209</v>
      </c>
      <c r="B207" s="40" t="s">
        <v>104</v>
      </c>
      <c r="C207" s="40">
        <v>100</v>
      </c>
      <c r="D207" s="40">
        <v>100</v>
      </c>
      <c r="E207" s="40">
        <v>50</v>
      </c>
      <c r="F207" s="40">
        <v>100</v>
      </c>
      <c r="G207" s="1">
        <v>4</v>
      </c>
      <c r="H207" s="147">
        <f t="shared" si="3"/>
        <v>0.875</v>
      </c>
      <c r="I207" s="40"/>
      <c r="J207" s="179"/>
    </row>
    <row r="208" spans="1:10" x14ac:dyDescent="0.3">
      <c r="A208" s="40">
        <v>9210</v>
      </c>
      <c r="B208" s="40" t="s">
        <v>111</v>
      </c>
      <c r="C208" s="40">
        <v>100</v>
      </c>
      <c r="D208" s="40">
        <v>100</v>
      </c>
      <c r="E208" s="40">
        <v>100</v>
      </c>
      <c r="F208" s="40">
        <v>100</v>
      </c>
      <c r="G208" s="1">
        <v>4</v>
      </c>
      <c r="H208" s="147">
        <f t="shared" si="3"/>
        <v>1</v>
      </c>
      <c r="I208" s="40"/>
      <c r="J208" s="179"/>
    </row>
    <row r="209" spans="1:10" x14ac:dyDescent="0.3">
      <c r="A209" s="40">
        <v>9211</v>
      </c>
      <c r="B209" s="40" t="s">
        <v>106</v>
      </c>
      <c r="C209" s="40">
        <v>100</v>
      </c>
      <c r="D209" s="40">
        <v>100</v>
      </c>
      <c r="E209" s="40">
        <v>100</v>
      </c>
      <c r="F209" s="40">
        <v>100</v>
      </c>
      <c r="G209" s="1">
        <v>4</v>
      </c>
      <c r="H209" s="147">
        <f t="shared" si="3"/>
        <v>1</v>
      </c>
      <c r="I209" s="40"/>
      <c r="J209" s="179"/>
    </row>
    <row r="210" spans="1:10" x14ac:dyDescent="0.3">
      <c r="A210" s="40">
        <v>10101</v>
      </c>
      <c r="B210" s="40" t="s">
        <v>60</v>
      </c>
      <c r="C210" s="40">
        <v>100</v>
      </c>
      <c r="D210" s="40">
        <v>100</v>
      </c>
      <c r="E210" s="40">
        <v>100</v>
      </c>
      <c r="F210" s="40">
        <v>100</v>
      </c>
      <c r="G210" s="1">
        <v>4</v>
      </c>
      <c r="H210" s="147">
        <f t="shared" si="3"/>
        <v>1</v>
      </c>
      <c r="I210" s="40"/>
      <c r="J210" s="179"/>
    </row>
    <row r="211" spans="1:10" x14ac:dyDescent="0.3">
      <c r="A211" s="40">
        <v>10102</v>
      </c>
      <c r="B211" s="40" t="s">
        <v>169</v>
      </c>
      <c r="C211" s="40">
        <v>100</v>
      </c>
      <c r="D211" s="40">
        <v>100</v>
      </c>
      <c r="E211" s="40">
        <v>100</v>
      </c>
      <c r="F211" s="40">
        <v>100</v>
      </c>
      <c r="G211" s="1">
        <v>4</v>
      </c>
      <c r="H211" s="147">
        <f t="shared" si="3"/>
        <v>1</v>
      </c>
      <c r="I211" s="40"/>
      <c r="J211" s="179"/>
    </row>
    <row r="212" spans="1:10" x14ac:dyDescent="0.3">
      <c r="A212" s="40">
        <v>10103</v>
      </c>
      <c r="B212" s="40" t="s">
        <v>228</v>
      </c>
      <c r="C212" s="40">
        <v>100</v>
      </c>
      <c r="D212" s="40">
        <v>100</v>
      </c>
      <c r="E212" s="40">
        <v>100</v>
      </c>
      <c r="F212" s="40">
        <v>100</v>
      </c>
      <c r="G212" s="1">
        <v>4</v>
      </c>
      <c r="H212" s="147">
        <f t="shared" si="3"/>
        <v>1</v>
      </c>
      <c r="I212" s="40"/>
      <c r="J212" s="179"/>
    </row>
    <row r="213" spans="1:10" x14ac:dyDescent="0.3">
      <c r="A213" s="40">
        <v>10104</v>
      </c>
      <c r="B213" s="40" t="s">
        <v>184</v>
      </c>
      <c r="C213" s="40">
        <v>100</v>
      </c>
      <c r="D213" s="40">
        <v>100</v>
      </c>
      <c r="E213" s="40">
        <v>100</v>
      </c>
      <c r="F213" s="40">
        <v>100</v>
      </c>
      <c r="G213" s="1">
        <v>4</v>
      </c>
      <c r="H213" s="147">
        <f t="shared" si="3"/>
        <v>1</v>
      </c>
      <c r="I213" s="40"/>
      <c r="J213" s="179"/>
    </row>
    <row r="214" spans="1:10" x14ac:dyDescent="0.3">
      <c r="A214" s="40">
        <v>10105</v>
      </c>
      <c r="B214" s="40" t="s">
        <v>180</v>
      </c>
      <c r="C214" s="40">
        <v>100</v>
      </c>
      <c r="D214" s="40">
        <v>100</v>
      </c>
      <c r="E214" s="40">
        <v>100</v>
      </c>
      <c r="F214" s="40">
        <v>100</v>
      </c>
      <c r="G214" s="1">
        <v>4</v>
      </c>
      <c r="H214" s="147">
        <f t="shared" si="3"/>
        <v>1</v>
      </c>
      <c r="I214" s="40"/>
      <c r="J214" s="179"/>
    </row>
    <row r="215" spans="1:10" x14ac:dyDescent="0.3">
      <c r="A215" s="40">
        <v>10106</v>
      </c>
      <c r="B215" s="40" t="s">
        <v>160</v>
      </c>
      <c r="C215" s="40">
        <v>95.240000000000009</v>
      </c>
      <c r="D215" s="40">
        <v>100</v>
      </c>
      <c r="E215" s="40">
        <v>100</v>
      </c>
      <c r="F215" s="40">
        <v>0</v>
      </c>
      <c r="G215" s="1">
        <v>4</v>
      </c>
      <c r="H215" s="147">
        <f t="shared" si="3"/>
        <v>0.73809999999999998</v>
      </c>
      <c r="I215" s="40"/>
      <c r="J215" s="179"/>
    </row>
    <row r="216" spans="1:10" x14ac:dyDescent="0.3">
      <c r="A216" s="40">
        <v>10107</v>
      </c>
      <c r="B216" s="40" t="s">
        <v>195</v>
      </c>
      <c r="C216" s="40">
        <v>100</v>
      </c>
      <c r="D216" s="40">
        <v>61.839999999999996</v>
      </c>
      <c r="E216" s="40">
        <v>100</v>
      </c>
      <c r="F216" s="40">
        <v>100</v>
      </c>
      <c r="G216" s="1">
        <v>4</v>
      </c>
      <c r="H216" s="147">
        <f t="shared" si="3"/>
        <v>0.90460000000000007</v>
      </c>
      <c r="I216" s="40"/>
      <c r="J216" s="179"/>
    </row>
    <row r="217" spans="1:10" x14ac:dyDescent="0.3">
      <c r="A217" s="40">
        <v>10108</v>
      </c>
      <c r="B217" s="40" t="s">
        <v>209</v>
      </c>
      <c r="C217" s="40">
        <v>100</v>
      </c>
      <c r="D217" s="40">
        <v>96.05</v>
      </c>
      <c r="E217" s="40">
        <v>100</v>
      </c>
      <c r="F217" s="40">
        <v>100</v>
      </c>
      <c r="G217" s="1">
        <v>4</v>
      </c>
      <c r="H217" s="147">
        <f t="shared" si="3"/>
        <v>0.99012500000000003</v>
      </c>
      <c r="I217" s="40"/>
      <c r="J217" s="179"/>
    </row>
    <row r="218" spans="1:10" x14ac:dyDescent="0.3">
      <c r="A218" s="40">
        <v>10109</v>
      </c>
      <c r="B218" s="40" t="s">
        <v>55</v>
      </c>
      <c r="C218" s="40">
        <v>100</v>
      </c>
      <c r="D218" s="40">
        <v>100</v>
      </c>
      <c r="E218" s="40">
        <v>100</v>
      </c>
      <c r="F218" s="40">
        <v>100</v>
      </c>
      <c r="G218" s="1">
        <v>4</v>
      </c>
      <c r="H218" s="147">
        <f t="shared" si="3"/>
        <v>1</v>
      </c>
      <c r="I218" s="40"/>
      <c r="J218" s="179"/>
    </row>
    <row r="219" spans="1:10" x14ac:dyDescent="0.3">
      <c r="A219" s="40">
        <v>10201</v>
      </c>
      <c r="B219" s="40" t="s">
        <v>120</v>
      </c>
      <c r="C219" s="40">
        <v>100</v>
      </c>
      <c r="D219" s="40">
        <v>92.54</v>
      </c>
      <c r="E219" s="40">
        <v>100</v>
      </c>
      <c r="F219" s="40">
        <v>100</v>
      </c>
      <c r="G219" s="1">
        <v>4</v>
      </c>
      <c r="H219" s="147">
        <f t="shared" si="3"/>
        <v>0.98135000000000006</v>
      </c>
      <c r="I219" s="40"/>
      <c r="J219" s="179"/>
    </row>
    <row r="220" spans="1:10" x14ac:dyDescent="0.3">
      <c r="A220" s="40">
        <v>10202</v>
      </c>
      <c r="B220" s="40" t="s">
        <v>102</v>
      </c>
      <c r="C220" s="40">
        <v>90.48</v>
      </c>
      <c r="D220" s="40">
        <v>97.37</v>
      </c>
      <c r="E220" s="40">
        <v>100</v>
      </c>
      <c r="F220" s="40">
        <v>100</v>
      </c>
      <c r="G220" s="1">
        <v>4</v>
      </c>
      <c r="H220" s="147">
        <f t="shared" si="3"/>
        <v>0.96962500000000007</v>
      </c>
      <c r="I220" s="40"/>
      <c r="J220" s="179"/>
    </row>
    <row r="221" spans="1:10" x14ac:dyDescent="0.3">
      <c r="A221" s="40">
        <v>10203</v>
      </c>
      <c r="B221" s="40" t="s">
        <v>159</v>
      </c>
      <c r="C221" s="40">
        <v>100</v>
      </c>
      <c r="D221" s="40">
        <v>100</v>
      </c>
      <c r="E221" s="40">
        <v>100</v>
      </c>
      <c r="F221" s="40">
        <v>100</v>
      </c>
      <c r="G221" s="1">
        <v>4</v>
      </c>
      <c r="H221" s="147">
        <f t="shared" si="3"/>
        <v>1</v>
      </c>
      <c r="I221" s="40"/>
      <c r="J221" s="179"/>
    </row>
    <row r="222" spans="1:10" x14ac:dyDescent="0.3">
      <c r="A222" s="40">
        <v>10204</v>
      </c>
      <c r="B222" s="40" t="s">
        <v>276</v>
      </c>
      <c r="C222" s="40">
        <v>100</v>
      </c>
      <c r="D222" s="40">
        <v>100</v>
      </c>
      <c r="E222" s="40">
        <v>50</v>
      </c>
      <c r="F222" s="40">
        <v>100</v>
      </c>
      <c r="G222" s="1">
        <v>4</v>
      </c>
      <c r="H222" s="147">
        <f t="shared" si="3"/>
        <v>0.875</v>
      </c>
      <c r="I222" s="40"/>
      <c r="J222" s="179"/>
    </row>
    <row r="223" spans="1:10" x14ac:dyDescent="0.3">
      <c r="A223" s="40">
        <v>10205</v>
      </c>
      <c r="B223" s="40" t="s">
        <v>176</v>
      </c>
      <c r="C223" s="40">
        <v>100</v>
      </c>
      <c r="D223" s="40">
        <v>100</v>
      </c>
      <c r="E223" s="40">
        <v>100</v>
      </c>
      <c r="F223" s="40">
        <v>100</v>
      </c>
      <c r="G223" s="1">
        <v>4</v>
      </c>
      <c r="H223" s="147">
        <f t="shared" si="3"/>
        <v>1</v>
      </c>
      <c r="I223" s="40"/>
      <c r="J223" s="179"/>
    </row>
    <row r="224" spans="1:10" x14ac:dyDescent="0.3">
      <c r="A224" s="40">
        <v>10206</v>
      </c>
      <c r="B224" s="40" t="s">
        <v>278</v>
      </c>
      <c r="C224" s="40">
        <v>95.240000000000009</v>
      </c>
      <c r="D224" s="40">
        <v>100</v>
      </c>
      <c r="E224" s="40">
        <v>100</v>
      </c>
      <c r="F224" s="40">
        <v>100</v>
      </c>
      <c r="G224" s="1">
        <v>4</v>
      </c>
      <c r="H224" s="147">
        <f t="shared" si="3"/>
        <v>0.98809999999999998</v>
      </c>
      <c r="I224" s="40"/>
      <c r="J224" s="179"/>
    </row>
    <row r="225" spans="1:10" x14ac:dyDescent="0.3">
      <c r="A225" s="40">
        <v>10207</v>
      </c>
      <c r="B225" s="40" t="s">
        <v>302</v>
      </c>
      <c r="C225" s="40">
        <v>100</v>
      </c>
      <c r="D225" s="40">
        <v>100</v>
      </c>
      <c r="E225" s="40">
        <v>91.67</v>
      </c>
      <c r="F225" s="40">
        <v>100</v>
      </c>
      <c r="G225" s="1">
        <v>4</v>
      </c>
      <c r="H225" s="147">
        <f t="shared" si="3"/>
        <v>0.97917500000000002</v>
      </c>
      <c r="I225" s="40"/>
      <c r="J225" s="179"/>
    </row>
    <row r="226" spans="1:10" x14ac:dyDescent="0.3">
      <c r="A226" s="40">
        <v>10208</v>
      </c>
      <c r="B226" s="40" t="s">
        <v>164</v>
      </c>
      <c r="C226" s="40">
        <v>100</v>
      </c>
      <c r="D226" s="40">
        <v>100</v>
      </c>
      <c r="E226" s="40">
        <v>100</v>
      </c>
      <c r="F226" s="40">
        <v>100</v>
      </c>
      <c r="G226" s="1">
        <v>4</v>
      </c>
      <c r="H226" s="147">
        <f t="shared" si="3"/>
        <v>1</v>
      </c>
      <c r="I226" s="40"/>
      <c r="J226" s="179"/>
    </row>
    <row r="227" spans="1:10" x14ac:dyDescent="0.3">
      <c r="A227" s="40">
        <v>10209</v>
      </c>
      <c r="B227" s="40" t="s">
        <v>316</v>
      </c>
      <c r="C227" s="40">
        <v>100</v>
      </c>
      <c r="D227" s="40">
        <v>100</v>
      </c>
      <c r="E227" s="40">
        <v>100</v>
      </c>
      <c r="F227" s="40">
        <v>100</v>
      </c>
      <c r="G227" s="1">
        <v>4</v>
      </c>
      <c r="H227" s="147">
        <f t="shared" si="3"/>
        <v>1</v>
      </c>
      <c r="I227" s="40"/>
      <c r="J227" s="179"/>
    </row>
    <row r="228" spans="1:10" x14ac:dyDescent="0.3">
      <c r="A228" s="40">
        <v>10210</v>
      </c>
      <c r="B228" s="40" t="s">
        <v>188</v>
      </c>
      <c r="C228" s="40">
        <v>100</v>
      </c>
      <c r="D228" s="40">
        <v>100</v>
      </c>
      <c r="E228" s="40">
        <v>100</v>
      </c>
      <c r="F228" s="40">
        <v>100</v>
      </c>
      <c r="G228" s="1">
        <v>4</v>
      </c>
      <c r="H228" s="147">
        <f t="shared" si="3"/>
        <v>1</v>
      </c>
      <c r="I228" s="40"/>
      <c r="J228" s="179"/>
    </row>
    <row r="229" spans="1:10" x14ac:dyDescent="0.3">
      <c r="A229" s="40">
        <v>10301</v>
      </c>
      <c r="B229" s="40" t="s">
        <v>66</v>
      </c>
      <c r="C229" s="40">
        <v>100</v>
      </c>
      <c r="D229" s="40">
        <v>100</v>
      </c>
      <c r="E229" s="40">
        <v>100</v>
      </c>
      <c r="F229" s="40">
        <v>100</v>
      </c>
      <c r="G229" s="1">
        <v>4</v>
      </c>
      <c r="H229" s="147">
        <f t="shared" si="3"/>
        <v>1</v>
      </c>
      <c r="I229" s="40"/>
      <c r="J229" s="179"/>
    </row>
    <row r="230" spans="1:10" x14ac:dyDescent="0.3">
      <c r="A230" s="40">
        <v>10302</v>
      </c>
      <c r="B230" s="40" t="s">
        <v>187</v>
      </c>
      <c r="C230" s="40">
        <v>100</v>
      </c>
      <c r="D230" s="40">
        <v>100</v>
      </c>
      <c r="E230" s="40">
        <v>100</v>
      </c>
      <c r="F230" s="40">
        <v>100</v>
      </c>
      <c r="G230" s="1">
        <v>4</v>
      </c>
      <c r="H230" s="147">
        <f t="shared" si="3"/>
        <v>1</v>
      </c>
      <c r="I230" s="40"/>
      <c r="J230" s="179"/>
    </row>
    <row r="231" spans="1:10" x14ac:dyDescent="0.3">
      <c r="A231" s="40">
        <v>10303</v>
      </c>
      <c r="B231" s="40" t="s">
        <v>172</v>
      </c>
      <c r="C231" s="40">
        <v>100</v>
      </c>
      <c r="D231" s="40">
        <v>100</v>
      </c>
      <c r="E231" s="40">
        <v>100</v>
      </c>
      <c r="F231" s="40">
        <v>100</v>
      </c>
      <c r="G231" s="1">
        <v>4</v>
      </c>
      <c r="H231" s="147">
        <f t="shared" si="3"/>
        <v>1</v>
      </c>
      <c r="I231" s="40"/>
      <c r="J231" s="179"/>
    </row>
    <row r="232" spans="1:10" x14ac:dyDescent="0.3">
      <c r="A232" s="40">
        <v>10304</v>
      </c>
      <c r="B232" s="40" t="s">
        <v>204</v>
      </c>
      <c r="C232" s="40">
        <v>57.14</v>
      </c>
      <c r="D232" s="40">
        <v>29.82</v>
      </c>
      <c r="E232" s="40">
        <v>100</v>
      </c>
      <c r="F232" s="40">
        <v>100</v>
      </c>
      <c r="G232" s="1">
        <v>4</v>
      </c>
      <c r="H232" s="147">
        <f t="shared" si="3"/>
        <v>0.71740000000000004</v>
      </c>
      <c r="I232" s="40"/>
      <c r="J232" s="179"/>
    </row>
    <row r="233" spans="1:10" x14ac:dyDescent="0.3">
      <c r="A233" s="40">
        <v>10305</v>
      </c>
      <c r="B233" s="40" t="s">
        <v>200</v>
      </c>
      <c r="C233" s="40">
        <v>85.71</v>
      </c>
      <c r="D233" s="40">
        <v>74.11999999999999</v>
      </c>
      <c r="E233" s="40">
        <v>100</v>
      </c>
      <c r="F233" s="40">
        <v>100</v>
      </c>
      <c r="G233" s="1">
        <v>4</v>
      </c>
      <c r="H233" s="147">
        <f t="shared" si="3"/>
        <v>0.89957500000000001</v>
      </c>
      <c r="I233" s="40"/>
      <c r="J233" s="179"/>
    </row>
    <row r="234" spans="1:10" x14ac:dyDescent="0.3">
      <c r="A234" s="40">
        <v>10306</v>
      </c>
      <c r="B234" s="40" t="s">
        <v>333</v>
      </c>
      <c r="C234" s="40">
        <v>100</v>
      </c>
      <c r="D234" s="40">
        <v>93.42</v>
      </c>
      <c r="E234" s="40">
        <v>100</v>
      </c>
      <c r="F234" s="40">
        <v>100</v>
      </c>
      <c r="G234" s="1">
        <v>4</v>
      </c>
      <c r="H234" s="147">
        <f t="shared" si="3"/>
        <v>0.98355000000000004</v>
      </c>
      <c r="I234" s="40"/>
      <c r="J234" s="179"/>
    </row>
    <row r="235" spans="1:10" x14ac:dyDescent="0.3">
      <c r="A235" s="40">
        <v>10307</v>
      </c>
      <c r="B235" s="40" t="s">
        <v>226</v>
      </c>
      <c r="C235" s="40">
        <v>80.95</v>
      </c>
      <c r="D235" s="40">
        <v>57.89</v>
      </c>
      <c r="E235" s="40">
        <v>8.33</v>
      </c>
      <c r="F235" s="40">
        <v>100</v>
      </c>
      <c r="G235" s="1">
        <v>4</v>
      </c>
      <c r="H235" s="147">
        <f t="shared" si="3"/>
        <v>0.61792500000000006</v>
      </c>
      <c r="I235" s="40"/>
      <c r="J235" s="179"/>
    </row>
    <row r="236" spans="1:10" x14ac:dyDescent="0.3">
      <c r="A236" s="40">
        <v>10401</v>
      </c>
      <c r="B236" s="40" t="s">
        <v>207</v>
      </c>
      <c r="C236" s="40">
        <v>100</v>
      </c>
      <c r="D236" s="40">
        <v>100</v>
      </c>
      <c r="E236" s="40">
        <v>100</v>
      </c>
      <c r="F236" s="40">
        <v>100</v>
      </c>
      <c r="G236" s="1">
        <v>4</v>
      </c>
      <c r="H236" s="147">
        <f t="shared" si="3"/>
        <v>1</v>
      </c>
      <c r="I236" s="40"/>
      <c r="J236" s="179"/>
    </row>
    <row r="237" spans="1:10" x14ac:dyDescent="0.3">
      <c r="A237" s="40">
        <v>10402</v>
      </c>
      <c r="B237" s="40" t="s">
        <v>197</v>
      </c>
      <c r="C237" s="40">
        <v>100</v>
      </c>
      <c r="D237" s="40">
        <v>100</v>
      </c>
      <c r="E237" s="40">
        <v>100</v>
      </c>
      <c r="F237" s="40">
        <v>100</v>
      </c>
      <c r="G237" s="1">
        <v>4</v>
      </c>
      <c r="H237" s="147">
        <f t="shared" si="3"/>
        <v>1</v>
      </c>
      <c r="I237" s="40"/>
      <c r="J237" s="179"/>
    </row>
    <row r="238" spans="1:10" x14ac:dyDescent="0.3">
      <c r="A238" s="40">
        <v>10403</v>
      </c>
      <c r="B238" s="40" t="s">
        <v>192</v>
      </c>
      <c r="C238" s="40">
        <v>100</v>
      </c>
      <c r="D238" s="40">
        <v>100</v>
      </c>
      <c r="E238" s="40">
        <v>100</v>
      </c>
      <c r="F238" s="40">
        <v>100</v>
      </c>
      <c r="G238" s="1">
        <v>4</v>
      </c>
      <c r="H238" s="147">
        <f t="shared" si="3"/>
        <v>1</v>
      </c>
      <c r="I238" s="40"/>
      <c r="J238" s="179"/>
    </row>
    <row r="239" spans="1:10" x14ac:dyDescent="0.3">
      <c r="A239" s="40">
        <v>10404</v>
      </c>
      <c r="B239" s="40" t="s">
        <v>202</v>
      </c>
      <c r="C239" s="40">
        <v>100</v>
      </c>
      <c r="D239" s="40">
        <v>100</v>
      </c>
      <c r="E239" s="40">
        <v>100</v>
      </c>
      <c r="F239" s="40">
        <v>100</v>
      </c>
      <c r="G239" s="1">
        <v>4</v>
      </c>
      <c r="H239" s="147">
        <f t="shared" si="3"/>
        <v>1</v>
      </c>
      <c r="I239" s="40"/>
      <c r="J239" s="179"/>
    </row>
    <row r="240" spans="1:10" x14ac:dyDescent="0.3">
      <c r="A240" s="40">
        <v>11101</v>
      </c>
      <c r="B240" s="40" t="s">
        <v>349</v>
      </c>
      <c r="C240" s="40">
        <v>100</v>
      </c>
      <c r="D240" s="40">
        <v>100</v>
      </c>
      <c r="E240" s="40">
        <v>100</v>
      </c>
      <c r="F240" s="40">
        <v>100</v>
      </c>
      <c r="G240" s="1">
        <v>4</v>
      </c>
      <c r="H240" s="147">
        <f t="shared" si="3"/>
        <v>1</v>
      </c>
      <c r="I240" s="40"/>
      <c r="J240" s="179"/>
    </row>
    <row r="241" spans="1:10" x14ac:dyDescent="0.3">
      <c r="A241" s="40">
        <v>11102</v>
      </c>
      <c r="B241" s="40" t="s">
        <v>327</v>
      </c>
      <c r="C241" s="40">
        <v>100</v>
      </c>
      <c r="D241" s="40">
        <v>100</v>
      </c>
      <c r="E241" s="40">
        <v>100</v>
      </c>
      <c r="F241" s="40">
        <v>100</v>
      </c>
      <c r="G241" s="1">
        <v>4</v>
      </c>
      <c r="H241" s="147">
        <f t="shared" si="3"/>
        <v>1</v>
      </c>
      <c r="I241" s="40"/>
      <c r="J241" s="179"/>
    </row>
    <row r="242" spans="1:10" x14ac:dyDescent="0.3">
      <c r="A242" s="40">
        <v>11201</v>
      </c>
      <c r="B242" s="40" t="s">
        <v>350</v>
      </c>
      <c r="C242" s="40">
        <v>100</v>
      </c>
      <c r="D242" s="40">
        <v>100</v>
      </c>
      <c r="E242" s="40">
        <v>100</v>
      </c>
      <c r="F242" s="40">
        <v>100</v>
      </c>
      <c r="G242" s="1">
        <v>4</v>
      </c>
      <c r="H242" s="147">
        <f t="shared" si="3"/>
        <v>1</v>
      </c>
      <c r="I242" s="40"/>
      <c r="J242" s="179"/>
    </row>
    <row r="243" spans="1:10" x14ac:dyDescent="0.3">
      <c r="A243" s="40">
        <v>11202</v>
      </c>
      <c r="B243" s="40" t="s">
        <v>208</v>
      </c>
      <c r="C243" s="40">
        <v>100</v>
      </c>
      <c r="D243" s="40">
        <v>100</v>
      </c>
      <c r="E243" s="40">
        <v>100</v>
      </c>
      <c r="F243" s="40">
        <v>100</v>
      </c>
      <c r="G243" s="1">
        <v>4</v>
      </c>
      <c r="H243" s="147">
        <f t="shared" si="3"/>
        <v>1</v>
      </c>
      <c r="I243" s="40"/>
      <c r="J243" s="179"/>
    </row>
    <row r="244" spans="1:10" x14ac:dyDescent="0.3">
      <c r="A244" s="40">
        <v>11203</v>
      </c>
      <c r="B244" s="40" t="s">
        <v>277</v>
      </c>
      <c r="C244" s="40">
        <v>95.240000000000009</v>
      </c>
      <c r="D244" s="40">
        <v>100</v>
      </c>
      <c r="E244" s="40">
        <v>100</v>
      </c>
      <c r="F244" s="40">
        <v>100</v>
      </c>
      <c r="G244" s="1">
        <v>4</v>
      </c>
      <c r="H244" s="147">
        <f t="shared" si="3"/>
        <v>0.98809999999999998</v>
      </c>
      <c r="I244" s="40"/>
      <c r="J244" s="179"/>
    </row>
    <row r="245" spans="1:10" x14ac:dyDescent="0.3">
      <c r="A245" s="40">
        <v>11301</v>
      </c>
      <c r="B245" s="40" t="s">
        <v>219</v>
      </c>
      <c r="C245" s="40">
        <v>100</v>
      </c>
      <c r="D245" s="40">
        <v>100</v>
      </c>
      <c r="E245" s="40">
        <v>100</v>
      </c>
      <c r="F245" s="40">
        <v>100</v>
      </c>
      <c r="G245" s="1">
        <v>4</v>
      </c>
      <c r="H245" s="147">
        <f t="shared" si="3"/>
        <v>1</v>
      </c>
      <c r="I245" s="40"/>
      <c r="J245" s="179"/>
    </row>
    <row r="246" spans="1:10" x14ac:dyDescent="0.3">
      <c r="A246" s="40">
        <v>11302</v>
      </c>
      <c r="B246" s="40" t="s">
        <v>408</v>
      </c>
      <c r="C246" s="40">
        <v>100</v>
      </c>
      <c r="D246" s="40">
        <v>100</v>
      </c>
      <c r="E246" s="40">
        <v>100</v>
      </c>
      <c r="F246" s="40">
        <v>100</v>
      </c>
      <c r="G246" s="1">
        <v>4</v>
      </c>
      <c r="H246" s="147">
        <f t="shared" si="3"/>
        <v>1</v>
      </c>
      <c r="I246" s="40"/>
      <c r="J246" s="179"/>
    </row>
    <row r="247" spans="1:10" x14ac:dyDescent="0.3">
      <c r="A247" s="40">
        <v>11303</v>
      </c>
      <c r="B247" s="40" t="s">
        <v>240</v>
      </c>
      <c r="C247" s="40">
        <v>100</v>
      </c>
      <c r="D247" s="40">
        <v>100</v>
      </c>
      <c r="E247" s="40">
        <v>100</v>
      </c>
      <c r="F247" s="40">
        <v>100</v>
      </c>
      <c r="G247" s="1">
        <v>4</v>
      </c>
      <c r="H247" s="147">
        <f t="shared" si="3"/>
        <v>1</v>
      </c>
      <c r="I247" s="40"/>
      <c r="J247" s="179"/>
    </row>
    <row r="248" spans="1:10" x14ac:dyDescent="0.3">
      <c r="A248" s="40">
        <v>11401</v>
      </c>
      <c r="B248" s="40" t="s">
        <v>158</v>
      </c>
      <c r="C248" s="40">
        <v>100</v>
      </c>
      <c r="D248" s="40">
        <v>100</v>
      </c>
      <c r="E248" s="40">
        <v>100</v>
      </c>
      <c r="F248" s="40">
        <v>100</v>
      </c>
      <c r="G248" s="1">
        <v>4</v>
      </c>
      <c r="H248" s="147">
        <f t="shared" si="3"/>
        <v>1</v>
      </c>
      <c r="I248" s="40"/>
      <c r="J248" s="179"/>
    </row>
    <row r="249" spans="1:10" x14ac:dyDescent="0.3">
      <c r="A249" s="40">
        <v>11402</v>
      </c>
      <c r="B249" s="40" t="s">
        <v>170</v>
      </c>
      <c r="C249" s="40">
        <v>100</v>
      </c>
      <c r="D249" s="40">
        <v>100</v>
      </c>
      <c r="E249" s="40">
        <v>100</v>
      </c>
      <c r="F249" s="40">
        <v>100</v>
      </c>
      <c r="G249" s="1">
        <v>4</v>
      </c>
      <c r="H249" s="147">
        <f t="shared" si="3"/>
        <v>1</v>
      </c>
      <c r="I249" s="40"/>
      <c r="J249" s="179"/>
    </row>
    <row r="250" spans="1:10" x14ac:dyDescent="0.3">
      <c r="A250" s="40">
        <v>12101</v>
      </c>
      <c r="B250" s="40" t="s">
        <v>51</v>
      </c>
      <c r="C250" s="40">
        <v>100</v>
      </c>
      <c r="D250" s="40">
        <v>100</v>
      </c>
      <c r="E250" s="40">
        <v>100</v>
      </c>
      <c r="F250" s="40">
        <v>100</v>
      </c>
      <c r="G250" s="1">
        <v>4</v>
      </c>
      <c r="H250" s="147">
        <f t="shared" si="3"/>
        <v>1</v>
      </c>
      <c r="I250" s="40"/>
      <c r="J250" s="179"/>
    </row>
    <row r="251" spans="1:10" x14ac:dyDescent="0.3">
      <c r="A251" s="40">
        <v>12102</v>
      </c>
      <c r="B251" s="40" t="s">
        <v>247</v>
      </c>
      <c r="C251" s="40">
        <v>100</v>
      </c>
      <c r="D251" s="40">
        <v>100</v>
      </c>
      <c r="E251" s="40">
        <v>75</v>
      </c>
      <c r="F251" s="40">
        <v>100</v>
      </c>
      <c r="G251" s="1">
        <v>4</v>
      </c>
      <c r="H251" s="147">
        <f t="shared" si="3"/>
        <v>0.9375</v>
      </c>
      <c r="I251" s="40"/>
      <c r="J251" s="179"/>
    </row>
    <row r="252" spans="1:10" x14ac:dyDescent="0.3">
      <c r="A252" s="40">
        <v>12103</v>
      </c>
      <c r="B252" s="40" t="s">
        <v>243</v>
      </c>
      <c r="C252" s="40">
        <v>100</v>
      </c>
      <c r="D252" s="40">
        <v>100</v>
      </c>
      <c r="E252" s="40">
        <v>91.67</v>
      </c>
      <c r="F252" s="40">
        <v>100</v>
      </c>
      <c r="G252" s="1">
        <v>4</v>
      </c>
      <c r="H252" s="147">
        <f t="shared" si="3"/>
        <v>0.97917500000000002</v>
      </c>
      <c r="I252" s="40"/>
      <c r="J252" s="179"/>
    </row>
    <row r="253" spans="1:10" x14ac:dyDescent="0.3">
      <c r="A253" s="40">
        <v>12104</v>
      </c>
      <c r="B253" s="40" t="s">
        <v>149</v>
      </c>
      <c r="C253" s="40">
        <v>100</v>
      </c>
      <c r="D253" s="40">
        <v>100</v>
      </c>
      <c r="E253" s="40">
        <v>100</v>
      </c>
      <c r="F253" s="40">
        <v>100</v>
      </c>
      <c r="G253" s="1">
        <v>4</v>
      </c>
      <c r="H253" s="147">
        <f t="shared" si="3"/>
        <v>1</v>
      </c>
      <c r="I253" s="40"/>
      <c r="J253" s="179"/>
    </row>
    <row r="254" spans="1:10" x14ac:dyDescent="0.3">
      <c r="A254" s="40">
        <v>12201</v>
      </c>
      <c r="B254" s="40" t="s">
        <v>220</v>
      </c>
      <c r="C254" s="40">
        <v>100</v>
      </c>
      <c r="D254" s="40">
        <v>100</v>
      </c>
      <c r="E254" s="40">
        <v>91.67</v>
      </c>
      <c r="F254" s="40">
        <v>100</v>
      </c>
      <c r="G254" s="1">
        <v>4</v>
      </c>
      <c r="H254" s="147">
        <f t="shared" si="3"/>
        <v>0.97917500000000002</v>
      </c>
      <c r="I254" s="40"/>
      <c r="J254" s="179"/>
    </row>
    <row r="255" spans="1:10" x14ac:dyDescent="0.3">
      <c r="A255" s="40">
        <v>12301</v>
      </c>
      <c r="B255" s="40" t="s">
        <v>182</v>
      </c>
      <c r="C255" s="40">
        <v>100</v>
      </c>
      <c r="D255" s="40">
        <v>100</v>
      </c>
      <c r="E255" s="40">
        <v>100</v>
      </c>
      <c r="F255" s="40">
        <v>100</v>
      </c>
      <c r="G255" s="1">
        <v>4</v>
      </c>
      <c r="H255" s="147">
        <f t="shared" si="3"/>
        <v>1</v>
      </c>
      <c r="I255" s="40"/>
      <c r="J255" s="179"/>
    </row>
    <row r="256" spans="1:10" x14ac:dyDescent="0.3">
      <c r="A256" s="40">
        <v>12302</v>
      </c>
      <c r="B256" s="40" t="s">
        <v>152</v>
      </c>
      <c r="C256" s="40">
        <v>100</v>
      </c>
      <c r="D256" s="40">
        <v>100</v>
      </c>
      <c r="E256" s="40">
        <v>100</v>
      </c>
      <c r="F256" s="40">
        <v>100</v>
      </c>
      <c r="G256" s="1">
        <v>4</v>
      </c>
      <c r="H256" s="147">
        <f t="shared" si="3"/>
        <v>1</v>
      </c>
      <c r="I256" s="40"/>
      <c r="J256" s="179"/>
    </row>
    <row r="257" spans="1:10" x14ac:dyDescent="0.3">
      <c r="A257" s="40">
        <v>12303</v>
      </c>
      <c r="B257" s="40" t="s">
        <v>253</v>
      </c>
      <c r="C257" s="40">
        <v>100</v>
      </c>
      <c r="D257" s="40">
        <v>100</v>
      </c>
      <c r="E257" s="40">
        <v>100</v>
      </c>
      <c r="F257" s="40">
        <v>100</v>
      </c>
      <c r="G257" s="1">
        <v>4</v>
      </c>
      <c r="H257" s="147">
        <f t="shared" si="3"/>
        <v>1</v>
      </c>
      <c r="I257" s="40"/>
      <c r="J257" s="179"/>
    </row>
    <row r="258" spans="1:10" x14ac:dyDescent="0.3">
      <c r="A258" s="40">
        <v>12401</v>
      </c>
      <c r="B258" s="40" t="s">
        <v>89</v>
      </c>
      <c r="C258" s="40">
        <v>100</v>
      </c>
      <c r="D258" s="40">
        <v>100</v>
      </c>
      <c r="E258" s="40">
        <v>100</v>
      </c>
      <c r="F258" s="40">
        <v>100</v>
      </c>
      <c r="G258" s="1">
        <v>4</v>
      </c>
      <c r="H258" s="147">
        <f t="shared" si="3"/>
        <v>1</v>
      </c>
      <c r="I258" s="40"/>
      <c r="J258" s="179"/>
    </row>
    <row r="259" spans="1:10" x14ac:dyDescent="0.3">
      <c r="A259" s="40">
        <v>12402</v>
      </c>
      <c r="B259" s="40" t="s">
        <v>255</v>
      </c>
      <c r="C259" s="40">
        <v>100</v>
      </c>
      <c r="D259" s="40">
        <v>98.25</v>
      </c>
      <c r="E259" s="40">
        <v>100</v>
      </c>
      <c r="F259" s="40">
        <v>100</v>
      </c>
      <c r="G259" s="1">
        <v>4</v>
      </c>
      <c r="H259" s="147">
        <f t="shared" si="3"/>
        <v>0.99562499999999998</v>
      </c>
      <c r="I259" s="40"/>
      <c r="J259" s="179"/>
    </row>
    <row r="260" spans="1:10" x14ac:dyDescent="0.3">
      <c r="A260" s="40">
        <v>13101</v>
      </c>
      <c r="B260" s="40" t="s">
        <v>7</v>
      </c>
      <c r="C260" s="40">
        <v>100</v>
      </c>
      <c r="D260" s="40">
        <v>100</v>
      </c>
      <c r="E260" s="40">
        <v>100</v>
      </c>
      <c r="F260" s="40">
        <v>0</v>
      </c>
      <c r="G260" s="1">
        <v>4</v>
      </c>
      <c r="H260" s="147">
        <f t="shared" si="3"/>
        <v>0.75</v>
      </c>
      <c r="I260" s="40"/>
      <c r="J260" s="179"/>
    </row>
    <row r="261" spans="1:10" x14ac:dyDescent="0.3">
      <c r="A261" s="40">
        <v>13102</v>
      </c>
      <c r="B261" s="40" t="s">
        <v>21</v>
      </c>
      <c r="C261" s="40">
        <v>57.14</v>
      </c>
      <c r="D261" s="40">
        <v>53.069999999999993</v>
      </c>
      <c r="E261" s="40">
        <v>100</v>
      </c>
      <c r="F261" s="40">
        <v>100</v>
      </c>
      <c r="G261" s="1">
        <v>4</v>
      </c>
      <c r="H261" s="147">
        <f t="shared" ref="H261:H324" si="4">((SUM(C261:F261)/100)/G261)</f>
        <v>0.77552499999999991</v>
      </c>
      <c r="I261" s="40"/>
      <c r="J261" s="179"/>
    </row>
    <row r="262" spans="1:10" x14ac:dyDescent="0.3">
      <c r="A262" s="40">
        <v>13103</v>
      </c>
      <c r="B262" s="40" t="s">
        <v>46</v>
      </c>
      <c r="C262" s="40">
        <v>100</v>
      </c>
      <c r="D262" s="40">
        <v>100</v>
      </c>
      <c r="E262" s="40">
        <v>100</v>
      </c>
      <c r="F262" s="40">
        <v>100</v>
      </c>
      <c r="G262" s="1">
        <v>4</v>
      </c>
      <c r="H262" s="147">
        <f t="shared" si="4"/>
        <v>1</v>
      </c>
      <c r="I262" s="40"/>
      <c r="J262" s="179"/>
    </row>
    <row r="263" spans="1:10" x14ac:dyDescent="0.3">
      <c r="A263" s="40">
        <v>13104</v>
      </c>
      <c r="B263" s="40" t="s">
        <v>43</v>
      </c>
      <c r="C263" s="40">
        <v>95.240000000000009</v>
      </c>
      <c r="D263" s="40">
        <v>100</v>
      </c>
      <c r="E263" s="40">
        <v>100</v>
      </c>
      <c r="F263" s="40">
        <v>100</v>
      </c>
      <c r="G263" s="1">
        <v>4</v>
      </c>
      <c r="H263" s="147">
        <f t="shared" si="4"/>
        <v>0.98809999999999998</v>
      </c>
      <c r="I263" s="40"/>
      <c r="J263" s="179"/>
    </row>
    <row r="264" spans="1:10" x14ac:dyDescent="0.3">
      <c r="A264" s="40">
        <v>13105</v>
      </c>
      <c r="B264" s="40" t="s">
        <v>49</v>
      </c>
      <c r="C264" s="40">
        <v>100</v>
      </c>
      <c r="D264" s="40">
        <v>96.05</v>
      </c>
      <c r="E264" s="40">
        <v>100</v>
      </c>
      <c r="F264" s="40">
        <v>100</v>
      </c>
      <c r="G264" s="1">
        <v>4</v>
      </c>
      <c r="H264" s="147">
        <f t="shared" si="4"/>
        <v>0.99012500000000003</v>
      </c>
      <c r="I264" s="40"/>
      <c r="J264" s="179"/>
    </row>
    <row r="265" spans="1:10" x14ac:dyDescent="0.3">
      <c r="A265" s="40">
        <v>13106</v>
      </c>
      <c r="B265" s="40" t="s">
        <v>23</v>
      </c>
      <c r="C265" s="40">
        <v>100</v>
      </c>
      <c r="D265" s="40">
        <v>100</v>
      </c>
      <c r="E265" s="40">
        <v>100</v>
      </c>
      <c r="F265" s="40">
        <v>0</v>
      </c>
      <c r="G265" s="1">
        <v>4</v>
      </c>
      <c r="H265" s="147">
        <f t="shared" si="4"/>
        <v>0.75</v>
      </c>
      <c r="I265" s="40"/>
      <c r="J265" s="179"/>
    </row>
    <row r="266" spans="1:10" x14ac:dyDescent="0.3">
      <c r="A266" s="40">
        <v>13107</v>
      </c>
      <c r="B266" s="40" t="s">
        <v>11</v>
      </c>
      <c r="C266" s="40">
        <v>100</v>
      </c>
      <c r="D266" s="40">
        <v>100</v>
      </c>
      <c r="E266" s="40">
        <v>100</v>
      </c>
      <c r="F266" s="40">
        <v>100</v>
      </c>
      <c r="G266" s="1">
        <v>4</v>
      </c>
      <c r="H266" s="147">
        <f t="shared" si="4"/>
        <v>1</v>
      </c>
      <c r="I266" s="40"/>
      <c r="J266" s="179"/>
    </row>
    <row r="267" spans="1:10" x14ac:dyDescent="0.3">
      <c r="A267" s="40">
        <v>13108</v>
      </c>
      <c r="B267" s="40" t="s">
        <v>26</v>
      </c>
      <c r="C267" s="40">
        <v>100</v>
      </c>
      <c r="D267" s="40">
        <v>100</v>
      </c>
      <c r="E267" s="40">
        <v>100</v>
      </c>
      <c r="F267" s="40">
        <v>100</v>
      </c>
      <c r="G267" s="1">
        <v>4</v>
      </c>
      <c r="H267" s="147">
        <f t="shared" si="4"/>
        <v>1</v>
      </c>
      <c r="I267" s="40"/>
      <c r="J267" s="179"/>
    </row>
    <row r="268" spans="1:10" x14ac:dyDescent="0.3">
      <c r="A268" s="40">
        <v>13109</v>
      </c>
      <c r="B268" s="40" t="s">
        <v>20</v>
      </c>
      <c r="C268" s="40">
        <v>100</v>
      </c>
      <c r="D268" s="40">
        <v>100</v>
      </c>
      <c r="E268" s="40">
        <v>100</v>
      </c>
      <c r="F268" s="40">
        <v>100</v>
      </c>
      <c r="G268" s="1">
        <v>4</v>
      </c>
      <c r="H268" s="147">
        <f t="shared" si="4"/>
        <v>1</v>
      </c>
      <c r="I268" s="40"/>
      <c r="J268" s="179"/>
    </row>
    <row r="269" spans="1:10" x14ac:dyDescent="0.3">
      <c r="A269" s="40">
        <v>13110</v>
      </c>
      <c r="B269" s="40" t="s">
        <v>35</v>
      </c>
      <c r="C269" s="40">
        <v>90.48</v>
      </c>
      <c r="D269" s="40">
        <v>57.89</v>
      </c>
      <c r="E269" s="40">
        <v>91.67</v>
      </c>
      <c r="F269" s="40">
        <v>100</v>
      </c>
      <c r="G269" s="1">
        <v>4</v>
      </c>
      <c r="H269" s="147">
        <f t="shared" si="4"/>
        <v>0.85010000000000008</v>
      </c>
      <c r="I269" s="40"/>
      <c r="J269" s="179"/>
    </row>
    <row r="270" spans="1:10" x14ac:dyDescent="0.3">
      <c r="A270" s="40">
        <v>13111</v>
      </c>
      <c r="B270" s="40" t="s">
        <v>36</v>
      </c>
      <c r="C270" s="40">
        <v>100</v>
      </c>
      <c r="D270" s="40">
        <v>100</v>
      </c>
      <c r="E270" s="40">
        <v>100</v>
      </c>
      <c r="F270" s="40">
        <v>100</v>
      </c>
      <c r="G270" s="1">
        <v>4</v>
      </c>
      <c r="H270" s="147">
        <f t="shared" si="4"/>
        <v>1</v>
      </c>
      <c r="I270" s="40"/>
      <c r="J270" s="179"/>
    </row>
    <row r="271" spans="1:10" x14ac:dyDescent="0.3">
      <c r="A271" s="40">
        <v>13112</v>
      </c>
      <c r="B271" s="40" t="s">
        <v>27</v>
      </c>
      <c r="C271" s="40">
        <v>100</v>
      </c>
      <c r="D271" s="40">
        <v>100</v>
      </c>
      <c r="E271" s="40">
        <v>100</v>
      </c>
      <c r="F271" s="40">
        <v>100</v>
      </c>
      <c r="G271" s="1">
        <v>4</v>
      </c>
      <c r="H271" s="147">
        <f t="shared" si="4"/>
        <v>1</v>
      </c>
      <c r="I271" s="40"/>
      <c r="J271" s="179"/>
    </row>
    <row r="272" spans="1:10" x14ac:dyDescent="0.3">
      <c r="A272" s="40">
        <v>13113</v>
      </c>
      <c r="B272" s="40" t="s">
        <v>18</v>
      </c>
      <c r="C272" s="40">
        <v>100</v>
      </c>
      <c r="D272" s="40">
        <v>100</v>
      </c>
      <c r="E272" s="40">
        <v>100</v>
      </c>
      <c r="F272" s="40">
        <v>100</v>
      </c>
      <c r="G272" s="1">
        <v>4</v>
      </c>
      <c r="H272" s="147">
        <f t="shared" si="4"/>
        <v>1</v>
      </c>
      <c r="I272" s="40"/>
      <c r="J272" s="179"/>
    </row>
    <row r="273" spans="1:10" x14ac:dyDescent="0.3">
      <c r="A273" s="40">
        <v>13114</v>
      </c>
      <c r="B273" s="40" t="s">
        <v>3</v>
      </c>
      <c r="C273" s="40">
        <v>100</v>
      </c>
      <c r="D273" s="40">
        <v>100</v>
      </c>
      <c r="E273" s="40">
        <v>100</v>
      </c>
      <c r="F273" s="40">
        <v>100</v>
      </c>
      <c r="G273" s="1">
        <v>4</v>
      </c>
      <c r="H273" s="147">
        <f t="shared" si="4"/>
        <v>1</v>
      </c>
      <c r="I273" s="40"/>
      <c r="J273" s="179"/>
    </row>
    <row r="274" spans="1:10" x14ac:dyDescent="0.3">
      <c r="A274" s="40">
        <v>13115</v>
      </c>
      <c r="B274" s="40" t="s">
        <v>9</v>
      </c>
      <c r="C274" s="40">
        <v>100</v>
      </c>
      <c r="D274" s="40">
        <v>100</v>
      </c>
      <c r="E274" s="40">
        <v>100</v>
      </c>
      <c r="F274" s="40">
        <v>100</v>
      </c>
      <c r="G274" s="1">
        <v>4</v>
      </c>
      <c r="H274" s="147">
        <f t="shared" si="4"/>
        <v>1</v>
      </c>
      <c r="I274" s="40"/>
      <c r="J274" s="179"/>
    </row>
    <row r="275" spans="1:10" x14ac:dyDescent="0.3">
      <c r="A275" s="40">
        <v>13116</v>
      </c>
      <c r="B275" s="40" t="s">
        <v>33</v>
      </c>
      <c r="C275" s="40">
        <v>100</v>
      </c>
      <c r="D275" s="40">
        <v>100</v>
      </c>
      <c r="E275" s="40">
        <v>100</v>
      </c>
      <c r="F275" s="40">
        <v>100</v>
      </c>
      <c r="G275" s="1">
        <v>4</v>
      </c>
      <c r="H275" s="147">
        <f t="shared" si="4"/>
        <v>1</v>
      </c>
      <c r="I275" s="40"/>
      <c r="J275" s="179"/>
    </row>
    <row r="276" spans="1:10" x14ac:dyDescent="0.3">
      <c r="A276" s="40">
        <v>13117</v>
      </c>
      <c r="B276" s="40" t="s">
        <v>44</v>
      </c>
      <c r="C276" s="40">
        <v>95.240000000000009</v>
      </c>
      <c r="D276" s="40">
        <v>100</v>
      </c>
      <c r="E276" s="40">
        <v>100</v>
      </c>
      <c r="F276" s="40">
        <v>100</v>
      </c>
      <c r="G276" s="1">
        <v>4</v>
      </c>
      <c r="H276" s="147">
        <f t="shared" si="4"/>
        <v>0.98809999999999998</v>
      </c>
      <c r="I276" s="40"/>
      <c r="J276" s="179"/>
    </row>
    <row r="277" spans="1:10" x14ac:dyDescent="0.3">
      <c r="A277" s="40">
        <v>13118</v>
      </c>
      <c r="B277" s="40" t="s">
        <v>16</v>
      </c>
      <c r="C277" s="40">
        <v>100</v>
      </c>
      <c r="D277" s="40">
        <v>100</v>
      </c>
      <c r="E277" s="40">
        <v>100</v>
      </c>
      <c r="F277" s="40">
        <v>100</v>
      </c>
      <c r="G277" s="1">
        <v>4</v>
      </c>
      <c r="H277" s="147">
        <f t="shared" si="4"/>
        <v>1</v>
      </c>
      <c r="I277" s="40"/>
      <c r="J277" s="179"/>
    </row>
    <row r="278" spans="1:10" x14ac:dyDescent="0.3">
      <c r="A278" s="40">
        <v>13119</v>
      </c>
      <c r="B278" s="40" t="s">
        <v>8</v>
      </c>
      <c r="C278" s="40">
        <v>100</v>
      </c>
      <c r="D278" s="40">
        <v>100</v>
      </c>
      <c r="E278" s="40">
        <v>100</v>
      </c>
      <c r="F278" s="40">
        <v>0</v>
      </c>
      <c r="G278" s="1">
        <v>4</v>
      </c>
      <c r="H278" s="147">
        <f t="shared" si="4"/>
        <v>0.75</v>
      </c>
      <c r="I278" s="40"/>
      <c r="J278" s="179"/>
    </row>
    <row r="279" spans="1:10" x14ac:dyDescent="0.3">
      <c r="A279" s="40">
        <v>13120</v>
      </c>
      <c r="B279" s="40" t="s">
        <v>31</v>
      </c>
      <c r="C279" s="40">
        <v>100</v>
      </c>
      <c r="D279" s="40">
        <v>100</v>
      </c>
      <c r="E279" s="40">
        <v>100</v>
      </c>
      <c r="F279" s="40">
        <v>100</v>
      </c>
      <c r="G279" s="1">
        <v>4</v>
      </c>
      <c r="H279" s="147">
        <f t="shared" si="4"/>
        <v>1</v>
      </c>
      <c r="I279" s="40"/>
      <c r="J279" s="179"/>
    </row>
    <row r="280" spans="1:10" x14ac:dyDescent="0.3">
      <c r="A280" s="40">
        <v>13121</v>
      </c>
      <c r="B280" s="40" t="s">
        <v>45</v>
      </c>
      <c r="C280" s="40">
        <v>95.240000000000009</v>
      </c>
      <c r="D280" s="40">
        <v>100</v>
      </c>
      <c r="E280" s="40">
        <v>100</v>
      </c>
      <c r="F280" s="40">
        <v>100</v>
      </c>
      <c r="G280" s="1">
        <v>4</v>
      </c>
      <c r="H280" s="147">
        <f t="shared" si="4"/>
        <v>0.98809999999999998</v>
      </c>
      <c r="I280" s="40"/>
      <c r="J280" s="179"/>
    </row>
    <row r="281" spans="1:10" x14ac:dyDescent="0.3">
      <c r="A281" s="40">
        <v>13122</v>
      </c>
      <c r="B281" s="40" t="s">
        <v>14</v>
      </c>
      <c r="C281" s="40">
        <v>100</v>
      </c>
      <c r="D281" s="40">
        <v>100</v>
      </c>
      <c r="E281" s="40">
        <v>100</v>
      </c>
      <c r="F281" s="40">
        <v>100</v>
      </c>
      <c r="G281" s="1">
        <v>4</v>
      </c>
      <c r="H281" s="147">
        <f t="shared" si="4"/>
        <v>1</v>
      </c>
      <c r="I281" s="40"/>
      <c r="J281" s="179"/>
    </row>
    <row r="282" spans="1:10" x14ac:dyDescent="0.3">
      <c r="A282" s="40">
        <v>13123</v>
      </c>
      <c r="B282" s="40" t="s">
        <v>4</v>
      </c>
      <c r="C282" s="40">
        <v>100</v>
      </c>
      <c r="D282" s="40">
        <v>100</v>
      </c>
      <c r="E282" s="40">
        <v>100</v>
      </c>
      <c r="F282" s="40">
        <v>100</v>
      </c>
      <c r="G282" s="1">
        <v>4</v>
      </c>
      <c r="H282" s="147">
        <f t="shared" si="4"/>
        <v>1</v>
      </c>
      <c r="I282" s="40"/>
      <c r="J282" s="179"/>
    </row>
    <row r="283" spans="1:10" x14ac:dyDescent="0.3">
      <c r="A283" s="40">
        <v>13124</v>
      </c>
      <c r="B283" s="40" t="s">
        <v>15</v>
      </c>
      <c r="C283" s="40">
        <v>100</v>
      </c>
      <c r="D283" s="40">
        <v>96.49</v>
      </c>
      <c r="E283" s="40">
        <v>100</v>
      </c>
      <c r="F283" s="40">
        <v>100</v>
      </c>
      <c r="G283" s="1">
        <v>4</v>
      </c>
      <c r="H283" s="147">
        <f t="shared" si="4"/>
        <v>0.99122500000000002</v>
      </c>
      <c r="I283" s="40"/>
      <c r="J283" s="179"/>
    </row>
    <row r="284" spans="1:10" x14ac:dyDescent="0.3">
      <c r="A284" s="40">
        <v>13125</v>
      </c>
      <c r="B284" s="40" t="s">
        <v>12</v>
      </c>
      <c r="C284" s="40">
        <v>100</v>
      </c>
      <c r="D284" s="40">
        <v>100</v>
      </c>
      <c r="E284" s="40">
        <v>100</v>
      </c>
      <c r="F284" s="40">
        <v>100</v>
      </c>
      <c r="G284" s="1">
        <v>4</v>
      </c>
      <c r="H284" s="147">
        <f t="shared" si="4"/>
        <v>1</v>
      </c>
      <c r="I284" s="40"/>
      <c r="J284" s="179"/>
    </row>
    <row r="285" spans="1:10" x14ac:dyDescent="0.3">
      <c r="A285" s="40">
        <v>13126</v>
      </c>
      <c r="B285" s="40" t="s">
        <v>40</v>
      </c>
      <c r="C285" s="40">
        <v>100</v>
      </c>
      <c r="D285" s="40">
        <v>100</v>
      </c>
      <c r="E285" s="40">
        <v>100</v>
      </c>
      <c r="F285" s="40">
        <v>100</v>
      </c>
      <c r="G285" s="1">
        <v>4</v>
      </c>
      <c r="H285" s="147">
        <f t="shared" si="4"/>
        <v>1</v>
      </c>
      <c r="I285" s="40"/>
      <c r="J285" s="179"/>
    </row>
    <row r="286" spans="1:10" x14ac:dyDescent="0.3">
      <c r="A286" s="40">
        <v>13127</v>
      </c>
      <c r="B286" s="40" t="s">
        <v>6</v>
      </c>
      <c r="C286" s="40">
        <v>100</v>
      </c>
      <c r="D286" s="40">
        <v>100</v>
      </c>
      <c r="E286" s="40">
        <v>100</v>
      </c>
      <c r="F286" s="40">
        <v>100</v>
      </c>
      <c r="G286" s="1">
        <v>4</v>
      </c>
      <c r="H286" s="147">
        <f t="shared" si="4"/>
        <v>1</v>
      </c>
      <c r="I286" s="40"/>
      <c r="J286" s="179"/>
    </row>
    <row r="287" spans="1:10" x14ac:dyDescent="0.3">
      <c r="A287" s="40">
        <v>13128</v>
      </c>
      <c r="B287" s="40" t="s">
        <v>10</v>
      </c>
      <c r="C287" s="40">
        <v>100</v>
      </c>
      <c r="D287" s="40">
        <v>100</v>
      </c>
      <c r="E287" s="40">
        <v>100</v>
      </c>
      <c r="F287" s="40">
        <v>100</v>
      </c>
      <c r="G287" s="1">
        <v>4</v>
      </c>
      <c r="H287" s="147">
        <f t="shared" si="4"/>
        <v>1</v>
      </c>
      <c r="I287" s="40"/>
      <c r="J287" s="179"/>
    </row>
    <row r="288" spans="1:10" x14ac:dyDescent="0.3">
      <c r="A288" s="40">
        <v>13129</v>
      </c>
      <c r="B288" s="40" t="s">
        <v>22</v>
      </c>
      <c r="C288" s="40">
        <v>100</v>
      </c>
      <c r="D288" s="40">
        <v>100</v>
      </c>
      <c r="E288" s="40">
        <v>100</v>
      </c>
      <c r="F288" s="40">
        <v>100</v>
      </c>
      <c r="G288" s="1">
        <v>4</v>
      </c>
      <c r="H288" s="147">
        <f t="shared" si="4"/>
        <v>1</v>
      </c>
      <c r="I288" s="40"/>
      <c r="J288" s="179"/>
    </row>
    <row r="289" spans="1:10" x14ac:dyDescent="0.3">
      <c r="A289" s="40">
        <v>13130</v>
      </c>
      <c r="B289" s="40" t="s">
        <v>41</v>
      </c>
      <c r="C289" s="40">
        <v>100</v>
      </c>
      <c r="D289" s="40">
        <v>100</v>
      </c>
      <c r="E289" s="40">
        <v>100</v>
      </c>
      <c r="F289" s="40">
        <v>100</v>
      </c>
      <c r="G289" s="1">
        <v>4</v>
      </c>
      <c r="H289" s="147">
        <f t="shared" si="4"/>
        <v>1</v>
      </c>
      <c r="I289" s="40"/>
      <c r="J289" s="179"/>
    </row>
    <row r="290" spans="1:10" x14ac:dyDescent="0.3">
      <c r="A290" s="40">
        <v>13131</v>
      </c>
      <c r="B290" s="40" t="s">
        <v>38</v>
      </c>
      <c r="C290" s="40">
        <v>90.48</v>
      </c>
      <c r="D290" s="40">
        <v>83.33</v>
      </c>
      <c r="E290" s="40">
        <v>66.67</v>
      </c>
      <c r="F290" s="40">
        <v>100</v>
      </c>
      <c r="G290" s="1">
        <v>4</v>
      </c>
      <c r="H290" s="147">
        <f t="shared" si="4"/>
        <v>0.85120000000000007</v>
      </c>
      <c r="I290" s="40"/>
      <c r="J290" s="179"/>
    </row>
    <row r="291" spans="1:10" x14ac:dyDescent="0.3">
      <c r="A291" s="40">
        <v>13132</v>
      </c>
      <c r="B291" s="40" t="s">
        <v>5</v>
      </c>
      <c r="C291" s="40">
        <v>100</v>
      </c>
      <c r="D291" s="40">
        <v>100</v>
      </c>
      <c r="E291" s="40">
        <v>100</v>
      </c>
      <c r="F291" s="40">
        <v>100</v>
      </c>
      <c r="G291" s="1">
        <v>4</v>
      </c>
      <c r="H291" s="147">
        <f t="shared" si="4"/>
        <v>1</v>
      </c>
      <c r="I291" s="40"/>
      <c r="J291" s="179"/>
    </row>
    <row r="292" spans="1:10" x14ac:dyDescent="0.3">
      <c r="A292" s="40">
        <v>13201</v>
      </c>
      <c r="B292" s="40" t="s">
        <v>13</v>
      </c>
      <c r="C292" s="40">
        <v>100</v>
      </c>
      <c r="D292" s="40">
        <v>100</v>
      </c>
      <c r="E292" s="40">
        <v>100</v>
      </c>
      <c r="F292" s="40">
        <v>100</v>
      </c>
      <c r="G292" s="1">
        <v>4</v>
      </c>
      <c r="H292" s="147">
        <f t="shared" si="4"/>
        <v>1</v>
      </c>
      <c r="I292" s="40"/>
      <c r="J292" s="179"/>
    </row>
    <row r="293" spans="1:10" x14ac:dyDescent="0.3">
      <c r="A293" s="40">
        <v>13202</v>
      </c>
      <c r="B293" s="40" t="s">
        <v>76</v>
      </c>
      <c r="C293" s="40">
        <v>100</v>
      </c>
      <c r="D293" s="40">
        <v>100</v>
      </c>
      <c r="E293" s="40">
        <v>100</v>
      </c>
      <c r="F293" s="40">
        <v>100</v>
      </c>
      <c r="G293" s="1">
        <v>4</v>
      </c>
      <c r="H293" s="147">
        <f t="shared" si="4"/>
        <v>1</v>
      </c>
      <c r="I293" s="40"/>
      <c r="J293" s="179"/>
    </row>
    <row r="294" spans="1:10" x14ac:dyDescent="0.3">
      <c r="A294" s="40">
        <v>13203</v>
      </c>
      <c r="B294" s="40" t="s">
        <v>225</v>
      </c>
      <c r="C294" s="40">
        <v>4.7600000000000007</v>
      </c>
      <c r="D294" s="40">
        <v>16.23</v>
      </c>
      <c r="E294" s="40">
        <v>100</v>
      </c>
      <c r="F294" s="40">
        <v>100</v>
      </c>
      <c r="G294" s="1">
        <v>4</v>
      </c>
      <c r="H294" s="147">
        <f t="shared" si="4"/>
        <v>0.55247500000000005</v>
      </c>
      <c r="I294" s="40"/>
      <c r="J294" s="179"/>
    </row>
    <row r="295" spans="1:10" x14ac:dyDescent="0.3">
      <c r="A295" s="40">
        <v>13301</v>
      </c>
      <c r="B295" s="40" t="s">
        <v>56</v>
      </c>
      <c r="C295" s="40">
        <v>100</v>
      </c>
      <c r="D295" s="40">
        <v>100</v>
      </c>
      <c r="E295" s="40">
        <v>100</v>
      </c>
      <c r="F295" s="40">
        <v>100</v>
      </c>
      <c r="G295" s="1">
        <v>4</v>
      </c>
      <c r="H295" s="147">
        <f t="shared" si="4"/>
        <v>1</v>
      </c>
      <c r="I295" s="40"/>
      <c r="J295" s="179"/>
    </row>
    <row r="296" spans="1:10" x14ac:dyDescent="0.3">
      <c r="A296" s="40">
        <v>13302</v>
      </c>
      <c r="B296" s="40" t="s">
        <v>77</v>
      </c>
      <c r="C296" s="40">
        <v>100</v>
      </c>
      <c r="D296" s="40">
        <v>91.67</v>
      </c>
      <c r="E296" s="40">
        <v>100</v>
      </c>
      <c r="F296" s="40">
        <v>100</v>
      </c>
      <c r="G296" s="1">
        <v>4</v>
      </c>
      <c r="H296" s="147">
        <f t="shared" si="4"/>
        <v>0.97917500000000002</v>
      </c>
      <c r="I296" s="40"/>
      <c r="J296" s="179"/>
    </row>
    <row r="297" spans="1:10" x14ac:dyDescent="0.3">
      <c r="A297" s="40">
        <v>13303</v>
      </c>
      <c r="B297" s="40" t="s">
        <v>216</v>
      </c>
      <c r="C297" s="40">
        <v>9.5200000000000014</v>
      </c>
      <c r="D297" s="40">
        <v>27.63</v>
      </c>
      <c r="E297" s="40">
        <v>100</v>
      </c>
      <c r="F297" s="40">
        <v>100</v>
      </c>
      <c r="G297" s="1">
        <v>4</v>
      </c>
      <c r="H297" s="147">
        <f t="shared" si="4"/>
        <v>0.59287500000000004</v>
      </c>
      <c r="I297" s="40"/>
      <c r="J297" s="179"/>
    </row>
    <row r="298" spans="1:10" x14ac:dyDescent="0.3">
      <c r="A298" s="40">
        <v>13401</v>
      </c>
      <c r="B298" s="40" t="s">
        <v>42</v>
      </c>
      <c r="C298" s="40">
        <v>85.71</v>
      </c>
      <c r="D298" s="40">
        <v>57.89</v>
      </c>
      <c r="E298" s="40">
        <v>100</v>
      </c>
      <c r="F298" s="40">
        <v>100</v>
      </c>
      <c r="G298" s="1">
        <v>4</v>
      </c>
      <c r="H298" s="147">
        <f t="shared" si="4"/>
        <v>0.8590000000000001</v>
      </c>
      <c r="I298" s="40"/>
      <c r="J298" s="179"/>
    </row>
    <row r="299" spans="1:10" x14ac:dyDescent="0.3">
      <c r="A299" s="40">
        <v>13402</v>
      </c>
      <c r="B299" s="40" t="s">
        <v>79</v>
      </c>
      <c r="C299" s="40">
        <v>100</v>
      </c>
      <c r="D299" s="40">
        <v>100</v>
      </c>
      <c r="E299" s="40">
        <v>100</v>
      </c>
      <c r="F299" s="40">
        <v>100</v>
      </c>
      <c r="G299" s="1">
        <v>4</v>
      </c>
      <c r="H299" s="147">
        <f t="shared" si="4"/>
        <v>1</v>
      </c>
      <c r="I299" s="40"/>
      <c r="J299" s="179"/>
    </row>
    <row r="300" spans="1:10" x14ac:dyDescent="0.3">
      <c r="A300" s="40">
        <v>13403</v>
      </c>
      <c r="B300" s="40" t="s">
        <v>229</v>
      </c>
      <c r="C300" s="40">
        <v>100</v>
      </c>
      <c r="D300" s="40">
        <v>66.23</v>
      </c>
      <c r="E300" s="40">
        <v>100</v>
      </c>
      <c r="F300" s="40">
        <v>100</v>
      </c>
      <c r="G300" s="1">
        <v>4</v>
      </c>
      <c r="H300" s="147">
        <f t="shared" si="4"/>
        <v>0.91557500000000003</v>
      </c>
      <c r="I300" s="40"/>
      <c r="J300" s="179"/>
    </row>
    <row r="301" spans="1:10" x14ac:dyDescent="0.3">
      <c r="A301" s="40">
        <v>13404</v>
      </c>
      <c r="B301" s="40" t="s">
        <v>144</v>
      </c>
      <c r="C301" s="40">
        <v>100</v>
      </c>
      <c r="D301" s="40">
        <v>88.6</v>
      </c>
      <c r="E301" s="40">
        <v>100</v>
      </c>
      <c r="F301" s="40">
        <v>100</v>
      </c>
      <c r="G301" s="1">
        <v>4</v>
      </c>
      <c r="H301" s="147">
        <f t="shared" si="4"/>
        <v>0.97150000000000003</v>
      </c>
      <c r="I301" s="40"/>
      <c r="J301" s="179"/>
    </row>
    <row r="302" spans="1:10" x14ac:dyDescent="0.3">
      <c r="A302" s="40">
        <v>13501</v>
      </c>
      <c r="B302" s="40" t="s">
        <v>147</v>
      </c>
      <c r="C302" s="40">
        <v>100</v>
      </c>
      <c r="D302" s="40">
        <v>100</v>
      </c>
      <c r="E302" s="40">
        <v>100</v>
      </c>
      <c r="F302" s="40">
        <v>100</v>
      </c>
      <c r="G302" s="1">
        <v>4</v>
      </c>
      <c r="H302" s="147">
        <f t="shared" si="4"/>
        <v>1</v>
      </c>
      <c r="I302" s="40"/>
      <c r="J302" s="179"/>
    </row>
    <row r="303" spans="1:10" x14ac:dyDescent="0.3">
      <c r="A303" s="40">
        <v>13502</v>
      </c>
      <c r="B303" s="40" t="s">
        <v>215</v>
      </c>
      <c r="C303" s="40">
        <v>4.7600000000000007</v>
      </c>
      <c r="D303" s="40">
        <v>0</v>
      </c>
      <c r="E303" s="40">
        <v>100</v>
      </c>
      <c r="F303" s="40">
        <v>0</v>
      </c>
      <c r="G303" s="1">
        <v>4</v>
      </c>
      <c r="H303" s="147">
        <f t="shared" si="4"/>
        <v>0.26190000000000002</v>
      </c>
      <c r="I303" s="40"/>
      <c r="J303" s="179"/>
    </row>
    <row r="304" spans="1:10" x14ac:dyDescent="0.3">
      <c r="A304" s="40">
        <v>13503</v>
      </c>
      <c r="B304" s="40" t="s">
        <v>155</v>
      </c>
      <c r="C304" s="40">
        <v>100</v>
      </c>
      <c r="D304" s="40">
        <v>100</v>
      </c>
      <c r="E304" s="40">
        <v>100</v>
      </c>
      <c r="F304" s="40">
        <v>100</v>
      </c>
      <c r="G304" s="1">
        <v>4</v>
      </c>
      <c r="H304" s="147">
        <f t="shared" si="4"/>
        <v>1</v>
      </c>
      <c r="I304" s="40"/>
      <c r="J304" s="179"/>
    </row>
    <row r="305" spans="1:10" x14ac:dyDescent="0.3">
      <c r="A305" s="40">
        <v>13504</v>
      </c>
      <c r="B305" s="40" t="s">
        <v>239</v>
      </c>
      <c r="C305" s="40">
        <v>100</v>
      </c>
      <c r="D305" s="40">
        <v>100</v>
      </c>
      <c r="E305" s="40">
        <v>100</v>
      </c>
      <c r="F305" s="40">
        <v>100</v>
      </c>
      <c r="G305" s="1">
        <v>4</v>
      </c>
      <c r="H305" s="147">
        <f t="shared" si="4"/>
        <v>1</v>
      </c>
      <c r="I305" s="40"/>
      <c r="J305" s="179"/>
    </row>
    <row r="306" spans="1:10" x14ac:dyDescent="0.3">
      <c r="A306" s="40">
        <v>13505</v>
      </c>
      <c r="B306" s="40" t="s">
        <v>249</v>
      </c>
      <c r="C306" s="40">
        <v>100</v>
      </c>
      <c r="D306" s="40">
        <v>99.56</v>
      </c>
      <c r="E306" s="40">
        <v>100</v>
      </c>
      <c r="F306" s="40">
        <v>100</v>
      </c>
      <c r="G306" s="1">
        <v>4</v>
      </c>
      <c r="H306" s="147">
        <f t="shared" si="4"/>
        <v>0.99890000000000001</v>
      </c>
      <c r="I306" s="40"/>
      <c r="J306" s="179"/>
    </row>
    <row r="307" spans="1:10" x14ac:dyDescent="0.3">
      <c r="A307" s="40">
        <v>13601</v>
      </c>
      <c r="B307" s="40" t="s">
        <v>63</v>
      </c>
      <c r="C307" s="40">
        <v>100</v>
      </c>
      <c r="D307" s="40">
        <v>100</v>
      </c>
      <c r="E307" s="40">
        <v>100</v>
      </c>
      <c r="F307" s="40">
        <v>100</v>
      </c>
      <c r="G307" s="1">
        <v>4</v>
      </c>
      <c r="H307" s="147">
        <f t="shared" si="4"/>
        <v>1</v>
      </c>
      <c r="I307" s="40"/>
      <c r="J307" s="179"/>
    </row>
    <row r="308" spans="1:10" x14ac:dyDescent="0.3">
      <c r="A308" s="40">
        <v>13602</v>
      </c>
      <c r="B308" s="40" t="s">
        <v>134</v>
      </c>
      <c r="C308" s="40">
        <v>100</v>
      </c>
      <c r="D308" s="40">
        <v>100</v>
      </c>
      <c r="E308" s="40">
        <v>100</v>
      </c>
      <c r="F308" s="40">
        <v>100</v>
      </c>
      <c r="G308" s="1">
        <v>4</v>
      </c>
      <c r="H308" s="147">
        <f t="shared" si="4"/>
        <v>1</v>
      </c>
      <c r="I308" s="40"/>
      <c r="J308" s="179"/>
    </row>
    <row r="309" spans="1:10" x14ac:dyDescent="0.3">
      <c r="A309" s="40">
        <v>13603</v>
      </c>
      <c r="B309" s="40" t="s">
        <v>223</v>
      </c>
      <c r="C309" s="40">
        <v>100</v>
      </c>
      <c r="D309" s="40">
        <v>100</v>
      </c>
      <c r="E309" s="40">
        <v>100</v>
      </c>
      <c r="F309" s="40">
        <v>100</v>
      </c>
      <c r="G309" s="1">
        <v>4</v>
      </c>
      <c r="H309" s="147">
        <f t="shared" si="4"/>
        <v>1</v>
      </c>
      <c r="I309" s="40"/>
      <c r="J309" s="179"/>
    </row>
    <row r="310" spans="1:10" x14ac:dyDescent="0.3">
      <c r="A310" s="40">
        <v>13604</v>
      </c>
      <c r="B310" s="40" t="s">
        <v>54</v>
      </c>
      <c r="C310" s="40">
        <v>4.7600000000000007</v>
      </c>
      <c r="D310" s="40">
        <v>0</v>
      </c>
      <c r="E310" s="40">
        <v>100</v>
      </c>
      <c r="F310" s="40">
        <v>100</v>
      </c>
      <c r="G310" s="1">
        <v>4</v>
      </c>
      <c r="H310" s="147">
        <f t="shared" si="4"/>
        <v>0.51190000000000002</v>
      </c>
      <c r="I310" s="40"/>
      <c r="J310" s="179"/>
    </row>
    <row r="311" spans="1:10" x14ac:dyDescent="0.3">
      <c r="A311" s="40">
        <v>13605</v>
      </c>
      <c r="B311" s="40" t="s">
        <v>78</v>
      </c>
      <c r="C311" s="40">
        <v>95.240000000000009</v>
      </c>
      <c r="D311" s="40">
        <v>83.77</v>
      </c>
      <c r="E311" s="40">
        <v>100</v>
      </c>
      <c r="F311" s="40">
        <v>100</v>
      </c>
      <c r="G311" s="1">
        <v>4</v>
      </c>
      <c r="H311" s="147">
        <f t="shared" si="4"/>
        <v>0.94752499999999995</v>
      </c>
      <c r="I311" s="40"/>
      <c r="J311" s="179"/>
    </row>
    <row r="312" spans="1:10" x14ac:dyDescent="0.3">
      <c r="A312" s="40">
        <v>14101</v>
      </c>
      <c r="B312" s="40" t="s">
        <v>62</v>
      </c>
      <c r="C312" s="40">
        <v>100</v>
      </c>
      <c r="D312" s="40">
        <v>100</v>
      </c>
      <c r="E312" s="40">
        <v>100</v>
      </c>
      <c r="F312" s="40">
        <v>100</v>
      </c>
      <c r="G312" s="1">
        <v>4</v>
      </c>
      <c r="H312" s="147">
        <f t="shared" si="4"/>
        <v>1</v>
      </c>
      <c r="I312" s="40"/>
      <c r="J312" s="179"/>
    </row>
    <row r="313" spans="1:10" x14ac:dyDescent="0.3">
      <c r="A313" s="40">
        <v>14102</v>
      </c>
      <c r="B313" s="40" t="s">
        <v>267</v>
      </c>
      <c r="C313" s="40">
        <v>100</v>
      </c>
      <c r="D313" s="40">
        <v>100</v>
      </c>
      <c r="E313" s="40">
        <v>100</v>
      </c>
      <c r="F313" s="40">
        <v>100</v>
      </c>
      <c r="G313" s="1">
        <v>4</v>
      </c>
      <c r="H313" s="147">
        <f t="shared" si="4"/>
        <v>1</v>
      </c>
      <c r="I313" s="40"/>
      <c r="J313" s="179"/>
    </row>
    <row r="314" spans="1:10" x14ac:dyDescent="0.3">
      <c r="A314" s="40">
        <v>14103</v>
      </c>
      <c r="B314" s="40" t="s">
        <v>108</v>
      </c>
      <c r="C314" s="40">
        <v>100</v>
      </c>
      <c r="D314" s="40">
        <v>100</v>
      </c>
      <c r="E314" s="40">
        <v>100</v>
      </c>
      <c r="F314" s="40">
        <v>100</v>
      </c>
      <c r="G314" s="1">
        <v>4</v>
      </c>
      <c r="H314" s="147">
        <f t="shared" si="4"/>
        <v>1</v>
      </c>
      <c r="I314" s="40"/>
      <c r="J314" s="179"/>
    </row>
    <row r="315" spans="1:10" x14ac:dyDescent="0.3">
      <c r="A315" s="40">
        <v>14104</v>
      </c>
      <c r="B315" s="40" t="s">
        <v>183</v>
      </c>
      <c r="C315" s="40">
        <v>100</v>
      </c>
      <c r="D315" s="40">
        <v>100</v>
      </c>
      <c r="E315" s="40">
        <v>100</v>
      </c>
      <c r="F315" s="40">
        <v>100</v>
      </c>
      <c r="G315" s="1">
        <v>4</v>
      </c>
      <c r="H315" s="147">
        <f t="shared" si="4"/>
        <v>1</v>
      </c>
      <c r="I315" s="40"/>
      <c r="J315" s="179"/>
    </row>
    <row r="316" spans="1:10" x14ac:dyDescent="0.3">
      <c r="A316" s="40">
        <v>14105</v>
      </c>
      <c r="B316" s="40" t="s">
        <v>233</v>
      </c>
      <c r="C316" s="40">
        <v>100</v>
      </c>
      <c r="D316" s="40">
        <v>100</v>
      </c>
      <c r="E316" s="40">
        <v>91.67</v>
      </c>
      <c r="F316" s="40">
        <v>100</v>
      </c>
      <c r="G316" s="1">
        <v>4</v>
      </c>
      <c r="H316" s="147">
        <f t="shared" si="4"/>
        <v>0.97917500000000002</v>
      </c>
      <c r="I316" s="40"/>
      <c r="J316" s="179"/>
    </row>
    <row r="317" spans="1:10" x14ac:dyDescent="0.3">
      <c r="A317" s="40">
        <v>14106</v>
      </c>
      <c r="B317" s="40" t="s">
        <v>232</v>
      </c>
      <c r="C317" s="40">
        <v>100</v>
      </c>
      <c r="D317" s="40">
        <v>100</v>
      </c>
      <c r="E317" s="40">
        <v>50</v>
      </c>
      <c r="F317" s="40">
        <v>100</v>
      </c>
      <c r="G317" s="1">
        <v>4</v>
      </c>
      <c r="H317" s="147">
        <f t="shared" si="4"/>
        <v>0.875</v>
      </c>
      <c r="I317" s="40"/>
      <c r="J317" s="179"/>
    </row>
    <row r="318" spans="1:10" x14ac:dyDescent="0.3">
      <c r="A318" s="40">
        <v>14107</v>
      </c>
      <c r="B318" s="40" t="s">
        <v>198</v>
      </c>
      <c r="C318" s="40">
        <v>100</v>
      </c>
      <c r="D318" s="40">
        <v>100</v>
      </c>
      <c r="E318" s="40">
        <v>100</v>
      </c>
      <c r="F318" s="40">
        <v>100</v>
      </c>
      <c r="G318" s="1">
        <v>4</v>
      </c>
      <c r="H318" s="147">
        <f t="shared" si="4"/>
        <v>1</v>
      </c>
      <c r="I318" s="40"/>
      <c r="J318" s="179"/>
    </row>
    <row r="319" spans="1:10" x14ac:dyDescent="0.3">
      <c r="A319" s="40">
        <v>14108</v>
      </c>
      <c r="B319" s="40" t="s">
        <v>283</v>
      </c>
      <c r="C319" s="40">
        <v>100</v>
      </c>
      <c r="D319" s="40">
        <v>100</v>
      </c>
      <c r="E319" s="40">
        <v>100</v>
      </c>
      <c r="F319" s="40">
        <v>100</v>
      </c>
      <c r="G319" s="1">
        <v>4</v>
      </c>
      <c r="H319" s="147">
        <f t="shared" si="4"/>
        <v>1</v>
      </c>
      <c r="I319" s="40"/>
      <c r="J319" s="179"/>
    </row>
    <row r="320" spans="1:10" x14ac:dyDescent="0.3">
      <c r="A320" s="40">
        <v>14201</v>
      </c>
      <c r="B320" s="40" t="s">
        <v>163</v>
      </c>
      <c r="C320" s="40">
        <v>100</v>
      </c>
      <c r="D320" s="40">
        <v>100</v>
      </c>
      <c r="E320" s="40">
        <v>100</v>
      </c>
      <c r="F320" s="40">
        <v>100</v>
      </c>
      <c r="G320" s="1">
        <v>4</v>
      </c>
      <c r="H320" s="147">
        <f t="shared" si="4"/>
        <v>1</v>
      </c>
      <c r="I320" s="40"/>
      <c r="J320" s="179"/>
    </row>
    <row r="321" spans="1:10" x14ac:dyDescent="0.3">
      <c r="A321" s="40">
        <v>14202</v>
      </c>
      <c r="B321" s="40" t="s">
        <v>175</v>
      </c>
      <c r="C321" s="40">
        <v>100</v>
      </c>
      <c r="D321" s="40">
        <v>100</v>
      </c>
      <c r="E321" s="40">
        <v>100</v>
      </c>
      <c r="F321" s="40">
        <v>100</v>
      </c>
      <c r="G321" s="1">
        <v>4</v>
      </c>
      <c r="H321" s="147">
        <f t="shared" si="4"/>
        <v>1</v>
      </c>
      <c r="I321" s="40"/>
      <c r="J321" s="179"/>
    </row>
    <row r="322" spans="1:10" x14ac:dyDescent="0.3">
      <c r="A322" s="40">
        <v>14203</v>
      </c>
      <c r="B322" s="40" t="s">
        <v>264</v>
      </c>
      <c r="C322" s="40">
        <v>100</v>
      </c>
      <c r="D322" s="40">
        <v>100</v>
      </c>
      <c r="E322" s="40">
        <v>100</v>
      </c>
      <c r="F322" s="40">
        <v>100</v>
      </c>
      <c r="G322" s="1">
        <v>4</v>
      </c>
      <c r="H322" s="147">
        <f t="shared" si="4"/>
        <v>1</v>
      </c>
      <c r="I322" s="40"/>
      <c r="J322" s="179"/>
    </row>
    <row r="323" spans="1:10" x14ac:dyDescent="0.3">
      <c r="A323" s="40">
        <v>14204</v>
      </c>
      <c r="B323" s="40" t="s">
        <v>99</v>
      </c>
      <c r="C323" s="40">
        <v>100</v>
      </c>
      <c r="D323" s="40">
        <v>100</v>
      </c>
      <c r="E323" s="40">
        <v>83.33</v>
      </c>
      <c r="F323" s="40">
        <v>100</v>
      </c>
      <c r="G323" s="1">
        <v>4</v>
      </c>
      <c r="H323" s="147">
        <f t="shared" si="4"/>
        <v>0.95832499999999998</v>
      </c>
      <c r="I323" s="40"/>
      <c r="J323" s="179"/>
    </row>
    <row r="324" spans="1:10" x14ac:dyDescent="0.3">
      <c r="A324" s="40">
        <v>15101</v>
      </c>
      <c r="B324" s="40" t="s">
        <v>58</v>
      </c>
      <c r="C324" s="40">
        <v>100</v>
      </c>
      <c r="D324" s="40">
        <v>95.179999999999993</v>
      </c>
      <c r="E324" s="40">
        <v>66.67</v>
      </c>
      <c r="F324" s="40">
        <v>100</v>
      </c>
      <c r="G324" s="1">
        <v>4</v>
      </c>
      <c r="H324" s="147">
        <f t="shared" si="4"/>
        <v>0.90462500000000001</v>
      </c>
      <c r="I324" s="40"/>
      <c r="J324" s="179"/>
    </row>
    <row r="325" spans="1:10" x14ac:dyDescent="0.3">
      <c r="A325" s="40">
        <v>15102</v>
      </c>
      <c r="B325" s="40" t="s">
        <v>307</v>
      </c>
      <c r="C325" s="40">
        <v>9.5200000000000014</v>
      </c>
      <c r="D325" s="40">
        <v>23.25</v>
      </c>
      <c r="E325" s="40">
        <v>91.67</v>
      </c>
      <c r="F325" s="40">
        <v>100</v>
      </c>
      <c r="G325" s="1">
        <v>4</v>
      </c>
      <c r="H325" s="147">
        <f t="shared" ref="H325:H348" si="5">((SUM(C325:F325)/100)/G325)</f>
        <v>0.56110000000000004</v>
      </c>
      <c r="I325" s="40"/>
      <c r="J325" s="179"/>
    </row>
    <row r="326" spans="1:10" x14ac:dyDescent="0.3">
      <c r="A326" s="40">
        <v>15201</v>
      </c>
      <c r="B326" s="40" t="s">
        <v>291</v>
      </c>
      <c r="C326" s="40">
        <v>76.19</v>
      </c>
      <c r="D326" s="40">
        <v>68.42</v>
      </c>
      <c r="E326" s="40">
        <v>91.67</v>
      </c>
      <c r="F326" s="40">
        <v>100</v>
      </c>
      <c r="G326" s="1">
        <v>4</v>
      </c>
      <c r="H326" s="147">
        <f t="shared" si="5"/>
        <v>0.84070000000000011</v>
      </c>
      <c r="I326" s="40"/>
      <c r="J326" s="179"/>
    </row>
    <row r="327" spans="1:10" x14ac:dyDescent="0.3">
      <c r="A327" s="40">
        <v>15202</v>
      </c>
      <c r="B327" s="40" t="s">
        <v>319</v>
      </c>
      <c r="C327" s="40">
        <v>100</v>
      </c>
      <c r="D327" s="40">
        <v>100</v>
      </c>
      <c r="E327" s="40">
        <v>100</v>
      </c>
      <c r="F327" s="40">
        <v>100</v>
      </c>
      <c r="G327" s="1">
        <v>4</v>
      </c>
      <c r="H327" s="147">
        <f t="shared" si="5"/>
        <v>1</v>
      </c>
      <c r="I327" s="40"/>
      <c r="J327" s="179"/>
    </row>
    <row r="328" spans="1:10" x14ac:dyDescent="0.3">
      <c r="A328" s="40">
        <v>16101</v>
      </c>
      <c r="B328" s="40" t="s">
        <v>69</v>
      </c>
      <c r="C328" s="40">
        <v>42.86</v>
      </c>
      <c r="D328" s="40">
        <v>100</v>
      </c>
      <c r="E328" s="40">
        <v>100</v>
      </c>
      <c r="F328" s="40">
        <v>100</v>
      </c>
      <c r="G328" s="1">
        <v>4</v>
      </c>
      <c r="H328" s="147">
        <f t="shared" si="5"/>
        <v>0.85715000000000008</v>
      </c>
      <c r="I328" s="40"/>
      <c r="J328" s="179"/>
    </row>
    <row r="329" spans="1:10" x14ac:dyDescent="0.3">
      <c r="A329" s="40">
        <v>16102</v>
      </c>
      <c r="B329" s="40" t="s">
        <v>218</v>
      </c>
      <c r="C329" s="40">
        <v>100</v>
      </c>
      <c r="D329" s="40">
        <v>100</v>
      </c>
      <c r="E329" s="40">
        <v>100</v>
      </c>
      <c r="F329" s="40">
        <v>100</v>
      </c>
      <c r="G329" s="1">
        <v>4</v>
      </c>
      <c r="H329" s="147">
        <f t="shared" si="5"/>
        <v>1</v>
      </c>
      <c r="I329" s="40"/>
      <c r="J329" s="179"/>
    </row>
    <row r="330" spans="1:10" x14ac:dyDescent="0.3">
      <c r="A330" s="40">
        <v>16103</v>
      </c>
      <c r="B330" s="40" t="s">
        <v>71</v>
      </c>
      <c r="C330" s="40">
        <v>100</v>
      </c>
      <c r="D330" s="40">
        <v>100</v>
      </c>
      <c r="E330" s="40">
        <v>100</v>
      </c>
      <c r="F330" s="40">
        <v>100</v>
      </c>
      <c r="G330" s="1">
        <v>4</v>
      </c>
      <c r="H330" s="147">
        <f t="shared" si="5"/>
        <v>1</v>
      </c>
      <c r="I330" s="40"/>
      <c r="J330" s="179"/>
    </row>
    <row r="331" spans="1:10" x14ac:dyDescent="0.3">
      <c r="A331" s="40">
        <v>16104</v>
      </c>
      <c r="B331" s="40" t="s">
        <v>300</v>
      </c>
      <c r="C331" s="40">
        <v>100</v>
      </c>
      <c r="D331" s="40">
        <v>100</v>
      </c>
      <c r="E331" s="40">
        <v>100</v>
      </c>
      <c r="F331" s="40">
        <v>100</v>
      </c>
      <c r="G331" s="1">
        <v>4</v>
      </c>
      <c r="H331" s="147">
        <f t="shared" si="5"/>
        <v>1</v>
      </c>
      <c r="I331" s="40"/>
      <c r="J331" s="179"/>
    </row>
    <row r="332" spans="1:10" x14ac:dyDescent="0.3">
      <c r="A332" s="40">
        <v>16105</v>
      </c>
      <c r="B332" s="40" t="s">
        <v>246</v>
      </c>
      <c r="C332" s="40">
        <v>100</v>
      </c>
      <c r="D332" s="40">
        <v>100</v>
      </c>
      <c r="E332" s="40">
        <v>100</v>
      </c>
      <c r="F332" s="40">
        <v>100</v>
      </c>
      <c r="G332" s="1">
        <v>4</v>
      </c>
      <c r="H332" s="147">
        <f t="shared" si="5"/>
        <v>1</v>
      </c>
      <c r="I332" s="40"/>
      <c r="J332" s="179"/>
    </row>
    <row r="333" spans="1:10" x14ac:dyDescent="0.3">
      <c r="A333" s="40">
        <v>16106</v>
      </c>
      <c r="B333" s="40" t="s">
        <v>272</v>
      </c>
      <c r="C333" s="40">
        <v>100</v>
      </c>
      <c r="D333" s="40">
        <v>100</v>
      </c>
      <c r="E333" s="40">
        <v>100</v>
      </c>
      <c r="F333" s="40">
        <v>100</v>
      </c>
      <c r="G333" s="1">
        <v>4</v>
      </c>
      <c r="H333" s="147">
        <f t="shared" si="5"/>
        <v>1</v>
      </c>
      <c r="I333" s="40"/>
      <c r="J333" s="179"/>
    </row>
    <row r="334" spans="1:10" x14ac:dyDescent="0.3">
      <c r="A334" s="40">
        <v>16107</v>
      </c>
      <c r="B334" s="40" t="s">
        <v>338</v>
      </c>
      <c r="C334" s="40">
        <v>90.48</v>
      </c>
      <c r="D334" s="40">
        <v>100</v>
      </c>
      <c r="E334" s="40">
        <v>100</v>
      </c>
      <c r="F334" s="40">
        <v>100</v>
      </c>
      <c r="G334" s="1">
        <v>4</v>
      </c>
      <c r="H334" s="147">
        <f t="shared" si="5"/>
        <v>0.97620000000000007</v>
      </c>
      <c r="I334" s="40"/>
      <c r="J334" s="179"/>
    </row>
    <row r="335" spans="1:10" x14ac:dyDescent="0.3">
      <c r="A335" s="40">
        <v>16108</v>
      </c>
      <c r="B335" s="40" t="s">
        <v>334</v>
      </c>
      <c r="C335" s="40">
        <v>4.7600000000000007</v>
      </c>
      <c r="D335" s="40">
        <v>0</v>
      </c>
      <c r="E335" s="40">
        <v>41.67</v>
      </c>
      <c r="F335" s="40">
        <v>100</v>
      </c>
      <c r="G335" s="1">
        <v>4</v>
      </c>
      <c r="H335" s="147">
        <f t="shared" si="5"/>
        <v>0.36607500000000004</v>
      </c>
      <c r="I335" s="40"/>
      <c r="J335" s="179"/>
    </row>
    <row r="336" spans="1:10" x14ac:dyDescent="0.3">
      <c r="A336" s="40">
        <v>16109</v>
      </c>
      <c r="B336" s="40" t="s">
        <v>115</v>
      </c>
      <c r="C336" s="40">
        <v>100</v>
      </c>
      <c r="D336" s="40">
        <v>100</v>
      </c>
      <c r="E336" s="40">
        <v>100</v>
      </c>
      <c r="F336" s="40">
        <v>100</v>
      </c>
      <c r="G336" s="1">
        <v>4</v>
      </c>
      <c r="H336" s="147">
        <f t="shared" si="5"/>
        <v>1</v>
      </c>
      <c r="I336" s="40"/>
      <c r="J336" s="179"/>
    </row>
    <row r="337" spans="1:10" x14ac:dyDescent="0.3">
      <c r="A337" s="40">
        <v>16201</v>
      </c>
      <c r="B337" s="40" t="s">
        <v>139</v>
      </c>
      <c r="C337" s="40">
        <v>100</v>
      </c>
      <c r="D337" s="40">
        <v>100</v>
      </c>
      <c r="E337" s="40">
        <v>100</v>
      </c>
      <c r="F337" s="40">
        <v>0</v>
      </c>
      <c r="G337" s="1">
        <v>4</v>
      </c>
      <c r="H337" s="147">
        <f t="shared" si="5"/>
        <v>0.75</v>
      </c>
      <c r="I337" s="40"/>
      <c r="J337" s="179"/>
    </row>
    <row r="338" spans="1:10" x14ac:dyDescent="0.3">
      <c r="A338" s="40">
        <v>16202</v>
      </c>
      <c r="B338" s="40" t="s">
        <v>343</v>
      </c>
      <c r="C338" s="40">
        <v>28.57</v>
      </c>
      <c r="D338" s="40">
        <v>34.21</v>
      </c>
      <c r="E338" s="40">
        <v>100</v>
      </c>
      <c r="F338" s="40">
        <v>100</v>
      </c>
      <c r="G338" s="1">
        <v>4</v>
      </c>
      <c r="H338" s="147">
        <f t="shared" si="5"/>
        <v>0.65694999999999992</v>
      </c>
      <c r="I338" s="40"/>
      <c r="J338" s="179"/>
    </row>
    <row r="339" spans="1:10" x14ac:dyDescent="0.3">
      <c r="A339" s="40">
        <v>16203</v>
      </c>
      <c r="B339" s="40" t="s">
        <v>342</v>
      </c>
      <c r="C339" s="40">
        <v>100</v>
      </c>
      <c r="D339" s="40">
        <v>100</v>
      </c>
      <c r="E339" s="40">
        <v>100</v>
      </c>
      <c r="F339" s="40">
        <v>100</v>
      </c>
      <c r="G339" s="1">
        <v>4</v>
      </c>
      <c r="H339" s="147">
        <f t="shared" si="5"/>
        <v>1</v>
      </c>
      <c r="I339" s="40"/>
      <c r="J339" s="179"/>
    </row>
    <row r="340" spans="1:10" x14ac:dyDescent="0.3">
      <c r="A340" s="40">
        <v>16204</v>
      </c>
      <c r="B340" s="40" t="s">
        <v>329</v>
      </c>
      <c r="C340" s="40">
        <v>100</v>
      </c>
      <c r="D340" s="40">
        <v>100</v>
      </c>
      <c r="E340" s="40">
        <v>100</v>
      </c>
      <c r="F340" s="40">
        <v>100</v>
      </c>
      <c r="G340" s="1">
        <v>4</v>
      </c>
      <c r="H340" s="147">
        <f t="shared" si="5"/>
        <v>1</v>
      </c>
      <c r="I340" s="40"/>
      <c r="J340" s="179"/>
    </row>
    <row r="341" spans="1:10" x14ac:dyDescent="0.3">
      <c r="A341" s="40">
        <v>16205</v>
      </c>
      <c r="B341" s="40" t="s">
        <v>263</v>
      </c>
      <c r="C341" s="40">
        <v>100</v>
      </c>
      <c r="D341" s="40">
        <v>99.56</v>
      </c>
      <c r="E341" s="40">
        <v>100</v>
      </c>
      <c r="F341" s="40">
        <v>100</v>
      </c>
      <c r="G341" s="1">
        <v>4</v>
      </c>
      <c r="H341" s="147">
        <f t="shared" si="5"/>
        <v>0.99890000000000001</v>
      </c>
      <c r="I341" s="40"/>
      <c r="J341" s="179"/>
    </row>
    <row r="342" spans="1:10" x14ac:dyDescent="0.3">
      <c r="A342" s="40">
        <v>16206</v>
      </c>
      <c r="B342" s="40" t="s">
        <v>190</v>
      </c>
      <c r="C342" s="40">
        <v>100</v>
      </c>
      <c r="D342" s="40">
        <v>100</v>
      </c>
      <c r="E342" s="40">
        <v>100</v>
      </c>
      <c r="F342" s="40">
        <v>100</v>
      </c>
      <c r="G342" s="1">
        <v>4</v>
      </c>
      <c r="H342" s="147">
        <f t="shared" si="5"/>
        <v>1</v>
      </c>
      <c r="I342" s="40"/>
      <c r="J342" s="179"/>
    </row>
    <row r="343" spans="1:10" x14ac:dyDescent="0.3">
      <c r="A343" s="40">
        <v>16207</v>
      </c>
      <c r="B343" s="40" t="s">
        <v>312</v>
      </c>
      <c r="C343" s="40">
        <v>100</v>
      </c>
      <c r="D343" s="40">
        <v>100</v>
      </c>
      <c r="E343" s="40">
        <v>100</v>
      </c>
      <c r="F343" s="40">
        <v>100</v>
      </c>
      <c r="G343" s="1">
        <v>4</v>
      </c>
      <c r="H343" s="147">
        <f t="shared" si="5"/>
        <v>1</v>
      </c>
      <c r="I343" s="40"/>
      <c r="J343" s="179"/>
    </row>
    <row r="344" spans="1:10" x14ac:dyDescent="0.3">
      <c r="A344" s="40">
        <v>16301</v>
      </c>
      <c r="B344" s="40" t="s">
        <v>91</v>
      </c>
      <c r="C344" s="40">
        <v>100</v>
      </c>
      <c r="D344" s="40">
        <v>100</v>
      </c>
      <c r="E344" s="40">
        <v>100</v>
      </c>
      <c r="F344" s="40">
        <v>100</v>
      </c>
      <c r="G344" s="1">
        <v>4</v>
      </c>
      <c r="H344" s="147">
        <f t="shared" si="5"/>
        <v>1</v>
      </c>
      <c r="I344" s="40"/>
      <c r="J344" s="179"/>
    </row>
    <row r="345" spans="1:10" x14ac:dyDescent="0.3">
      <c r="A345" s="40">
        <v>16302</v>
      </c>
      <c r="B345" s="40" t="s">
        <v>290</v>
      </c>
      <c r="C345" s="40">
        <v>100</v>
      </c>
      <c r="D345" s="40">
        <v>100</v>
      </c>
      <c r="E345" s="40">
        <v>100</v>
      </c>
      <c r="F345" s="40">
        <v>100</v>
      </c>
      <c r="G345" s="1">
        <v>4</v>
      </c>
      <c r="H345" s="147">
        <f t="shared" si="5"/>
        <v>1</v>
      </c>
      <c r="I345" s="40"/>
      <c r="J345" s="179"/>
    </row>
    <row r="346" spans="1:10" x14ac:dyDescent="0.3">
      <c r="A346" s="40">
        <v>16303</v>
      </c>
      <c r="B346" s="40" t="s">
        <v>315</v>
      </c>
      <c r="C346" s="40">
        <v>100</v>
      </c>
      <c r="D346" s="40">
        <v>100</v>
      </c>
      <c r="E346" s="40">
        <v>100</v>
      </c>
      <c r="F346" s="40">
        <v>100</v>
      </c>
      <c r="G346" s="1">
        <v>4</v>
      </c>
      <c r="H346" s="147">
        <f t="shared" si="5"/>
        <v>1</v>
      </c>
      <c r="I346" s="40"/>
      <c r="J346" s="179"/>
    </row>
    <row r="347" spans="1:10" x14ac:dyDescent="0.3">
      <c r="A347" s="40">
        <v>16304</v>
      </c>
      <c r="B347" s="40" t="s">
        <v>287</v>
      </c>
      <c r="C347" s="40">
        <v>100</v>
      </c>
      <c r="D347" s="40">
        <v>100</v>
      </c>
      <c r="E347" s="40">
        <v>100</v>
      </c>
      <c r="F347" s="40">
        <v>100</v>
      </c>
      <c r="G347" s="1">
        <v>4</v>
      </c>
      <c r="H347" s="147">
        <f t="shared" si="5"/>
        <v>1</v>
      </c>
      <c r="I347" s="40"/>
      <c r="J347" s="179"/>
    </row>
    <row r="348" spans="1:10" x14ac:dyDescent="0.3">
      <c r="A348" s="40">
        <v>16305</v>
      </c>
      <c r="B348" s="40" t="s">
        <v>268</v>
      </c>
      <c r="C348" s="40">
        <v>100</v>
      </c>
      <c r="D348" s="40">
        <v>100</v>
      </c>
      <c r="E348" s="40">
        <v>100</v>
      </c>
      <c r="F348" s="40">
        <v>100</v>
      </c>
      <c r="G348" s="1">
        <v>4</v>
      </c>
      <c r="H348" s="147">
        <f t="shared" si="5"/>
        <v>1</v>
      </c>
      <c r="I348" s="40"/>
      <c r="J348" s="179"/>
    </row>
    <row r="349" spans="1:10" hidden="1" x14ac:dyDescent="0.3"/>
    <row r="350" spans="1:10" hidden="1" x14ac:dyDescent="0.3"/>
    <row r="351" spans="1:10" hidden="1" x14ac:dyDescent="0.3"/>
    <row r="352" spans="1:10" hidden="1" x14ac:dyDescent="0.3"/>
  </sheetData>
  <sheetProtection algorithmName="SHA-512" hashValue="aJJCNxvLzQqK7y+iK9T2h99G+O203GADdZnh8+gpr30h5TFAM6IiNNbAjg8A3ZDlpKSF+ZDNkqMtXBI63NGRdA==" saltValue="fNHZA1UZVorfq+/kMlvNsA==" spinCount="100000" sheet="1" objects="1" scenarios="1"/>
  <mergeCells count="2">
    <mergeCell ref="A1:H1"/>
    <mergeCell ref="C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FIGEM2023</vt:lpstr>
      <vt:lpstr>Para Resol</vt:lpstr>
      <vt:lpstr>Previsional</vt:lpstr>
      <vt:lpstr>Patentes</vt:lpstr>
      <vt:lpstr>I G</vt:lpstr>
      <vt:lpstr>CGR</vt:lpstr>
      <vt:lpstr>TM</vt:lpstr>
      <vt:lpstr>IRPi</vt:lpstr>
      <vt:lpstr>R E I</vt:lpstr>
      <vt:lpstr>FIGEM2023!Área_de_impresión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2015-07-02T18:07:55Z</cp:lastPrinted>
  <dcterms:created xsi:type="dcterms:W3CDTF">2014-09-16T19:49:43Z</dcterms:created>
  <dcterms:modified xsi:type="dcterms:W3CDTF">2023-07-18T19:36:45Z</dcterms:modified>
</cp:coreProperties>
</file>